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8_{B1C69819-FFC6-4CD7-A031-18221CDE2809}" xr6:coauthVersionLast="36" xr6:coauthVersionMax="36" xr10:uidLastSave="{00000000-0000-0000-0000-000000000000}"/>
  <bookViews>
    <workbookView xWindow="0" yWindow="0" windowWidth="23040" windowHeight="9924" tabRatio="765" xr2:uid="{00000000-000D-0000-FFFF-FFFF00000000}"/>
  </bookViews>
  <sheets>
    <sheet name="院内参照資料①治験経費算定明細書" sheetId="4" r:id="rId1"/>
    <sheet name="②その他経費明細書" sheetId="5" r:id="rId2"/>
    <sheet name="③’CRCポイント" sheetId="10"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 name="_xlnm.Print_Area" localSheetId="5">放射線診断科ポイント!$A$1:$E$35</definedName>
  </definedNames>
  <calcPr calcId="191029"/>
</workbook>
</file>

<file path=xl/calcChain.xml><?xml version="1.0" encoding="utf-8"?>
<calcChain xmlns="http://schemas.openxmlformats.org/spreadsheetml/2006/main">
  <c r="H18" i="7" l="1"/>
  <c r="I46" i="10" l="1"/>
  <c r="G46"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H20" i="8"/>
  <c r="P39" i="4"/>
  <c r="P24" i="4"/>
  <c r="P21" i="4"/>
  <c r="P42" i="4" l="1"/>
  <c r="M43" i="10"/>
  <c r="M45" i="10" s="1"/>
  <c r="M46" i="10" s="1"/>
  <c r="P45" i="4"/>
  <c r="P49" i="4" s="1"/>
  <c r="P52" i="4" l="1"/>
</calcChain>
</file>

<file path=xl/sharedStrings.xml><?xml version="1.0" encoding="utf-8"?>
<sst xmlns="http://schemas.openxmlformats.org/spreadsheetml/2006/main" count="497" uniqueCount="459">
  <si>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</si>
  <si>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</si>
  <si>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</si>
  <si>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</si>
  <si>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</si>
  <si>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製造販売後臨床試験経費算定明細書（医薬品試験）</t>
    <phoneticPr fontId="7"/>
  </si>
  <si>
    <t>試験依頼者</t>
    <rPh sb="0" eb="2">
      <t>シケン</t>
    </rPh>
    <rPh sb="2" eb="4">
      <t>イライ</t>
    </rPh>
    <rPh sb="4" eb="5">
      <t>シャ</t>
    </rPh>
    <phoneticPr fontId="7"/>
  </si>
  <si>
    <t>試験課題名</t>
    <rPh sb="0" eb="2">
      <t>シケン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</si>
  <si>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</si>
  <si>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</si>
  <si>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</si>
  <si>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</si>
  <si>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</si>
  <si>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</si>
  <si>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</si>
  <si>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</si>
  <si>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</si>
  <si>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</si>
  <si>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</si>
  <si>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</si>
  <si>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</si>
  <si>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</si>
  <si>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</si>
  <si>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</si>
  <si>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ポイント数Ⓐ×0.8×</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</si>
  <si>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</si>
  <si>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</si>
  <si>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</si>
  <si>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</si>
  <si>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</si>
  <si>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</si>
  <si>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</si>
  <si>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※同意取得後、登録または試験薬の投与開始に至らなかった症例</t>
    <rPh sb="12" eb="14">
      <t>シケン</t>
    </rPh>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</si>
  <si>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</si>
  <si>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</si>
  <si>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</si>
  <si>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</si>
  <si>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</si>
  <si>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</si>
  <si>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</si>
  <si>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</si>
  <si>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⑥試験薬管理経費</t>
    <rPh sb="1" eb="3">
      <t>シケン</t>
    </rPh>
    <rPh sb="3" eb="4">
      <t>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</si>
  <si>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</si>
  <si>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</si>
  <si>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</si>
  <si>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</si>
  <si>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</si>
  <si>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</si>
  <si>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</si>
  <si>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</si>
  <si>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</si>
  <si>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</si>
  <si>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</si>
  <si>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</si>
  <si>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</si>
  <si>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</si>
  <si>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</si>
  <si>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【製造販売後臨床試験経費の請求方法（症例追加含む）】</t>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</si>
  <si>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</si>
  <si>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</si>
  <si>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⑤被験者負担軽減に関する費用は半期毎の決算時及び試験終了時に通知される実績に応じて請求する。</t>
    <rPh sb="24" eb="26">
      <t>シケン</t>
    </rPh>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</si>
  <si>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</si>
  <si>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</si>
  <si>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</si>
  <si>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</si>
  <si>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</si>
  <si>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</si>
  <si>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</si>
  <si>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製造販売後臨床試験経費算定明細書（医薬品試験）</t>
    <phoneticPr fontId="7"/>
  </si>
  <si>
    <t>試験依頼者</t>
    <rPh sb="0" eb="2">
      <t>シケン</t>
    </rPh>
    <rPh sb="2" eb="5">
      <t>イライシャ</t>
    </rPh>
    <phoneticPr fontId="7"/>
  </si>
  <si>
    <t>試験課題名</t>
    <rPh sb="0" eb="2">
      <t>シケン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</si>
  <si>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</si>
  <si>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</si>
  <si>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</si>
  <si>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</si>
  <si>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</si>
  <si>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</si>
  <si>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</si>
  <si>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</si>
  <si>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</si>
  <si>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</si>
  <si>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</si>
  <si>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</si>
  <si>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</si>
  <si>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</si>
  <si>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</si>
  <si>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</si>
  <si>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</si>
  <si>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</si>
  <si>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製造販売後臨床試験責任医師、製造販売後臨床試験分担医師等が
試験検討会議に出席するための経費</t>
    <rPh sb="0" eb="2">
      <t>セイゾウ</t>
    </rPh>
    <rPh sb="2" eb="4">
      <t>ハンバイ</t>
    </rPh>
    <rPh sb="4" eb="5">
      <t>ゴ</t>
    </rPh>
    <rPh sb="5" eb="7">
      <t>リンショウ</t>
    </rPh>
    <rPh sb="7" eb="9">
      <t>シケン</t>
    </rPh>
    <rPh sb="9" eb="11">
      <t>セキニン</t>
    </rPh>
    <rPh sb="11" eb="13">
      <t>イシ</t>
    </rPh>
    <rPh sb="14" eb="16">
      <t>セイゾウ</t>
    </rPh>
    <rPh sb="16" eb="18">
      <t>ハンバイ</t>
    </rPh>
    <rPh sb="18" eb="19">
      <t>ゴ</t>
    </rPh>
    <rPh sb="19" eb="21">
      <t>リンショウ</t>
    </rPh>
    <rPh sb="21" eb="23">
      <t>シケン</t>
    </rPh>
    <rPh sb="23" eb="25">
      <t>ブンタン</t>
    </rPh>
    <rPh sb="25" eb="27">
      <t>イシ</t>
    </rPh>
    <rPh sb="27" eb="28">
      <t>トウ</t>
    </rPh>
    <rPh sb="30" eb="32">
      <t>シケン</t>
    </rPh>
    <rPh sb="32" eb="34">
      <t>ケントウ</t>
    </rPh>
    <rPh sb="34" eb="36">
      <t>カイギ</t>
    </rPh>
    <rPh sb="37" eb="39">
      <t>シュッセキ</t>
    </rPh>
    <rPh sb="44" eb="46">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</si>
  <si>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</si>
  <si>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</si>
  <si>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</si>
  <si>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</si>
  <si>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別紙算定様式3’</t>
    <rPh sb="0" eb="2">
      <t>ベッシ</t>
    </rPh>
    <rPh sb="2" eb="4">
      <t>サンテイ</t>
    </rPh>
    <rPh sb="4" eb="6">
      <t>ヨウシキ</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</si>
  <si>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</si>
  <si>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</si>
  <si>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</si>
  <si>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</si>
  <si>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</si>
  <si>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</si>
  <si>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</si>
  <si>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</si>
  <si>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</si>
  <si>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</si>
  <si>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</si>
  <si>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</si>
  <si>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</si>
  <si>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</si>
  <si>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</si>
  <si>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</si>
  <si>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</si>
  <si>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</si>
  <si>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</si>
  <si>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</si>
  <si>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</si>
  <si>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</si>
  <si>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</si>
  <si>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</si>
  <si>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</si>
  <si>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</si>
  <si>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</si>
  <si>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</si>
  <si>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</si>
  <si>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</si>
  <si>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</si>
  <si>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</si>
  <si>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</si>
  <si>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</si>
  <si>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</si>
  <si>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</si>
  <si>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</si>
  <si>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</si>
  <si>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</si>
  <si>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</si>
  <si>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</si>
  <si>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</si>
  <si>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</si>
  <si>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</si>
  <si>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</si>
  <si>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</si>
  <si>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</si>
  <si>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</si>
  <si>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</si>
  <si>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</si>
  <si>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</si>
  <si>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</si>
  <si>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</si>
  <si>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</si>
  <si>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</si>
  <si>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</si>
  <si>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</si>
  <si>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Ｌ</t>
    <phoneticPr fontId="18"/>
  </si>
  <si>
    <t xml:space="preserve">病理標本作成 </t>
    <rPh sb="0" eb="2">
      <t>ビョウリ</t>
    </rPh>
    <rPh sb="2" eb="4">
      <t>ヒョウホン</t>
    </rPh>
    <rPh sb="4" eb="6">
      <t>サクセイ</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</si>
  <si>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</si>
  <si>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</si>
  <si>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</si>
  <si>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</si>
  <si>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</si>
  <si>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</si>
  <si>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</si>
  <si>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</si>
  <si>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</si>
  <si>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</si>
  <si>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</si>
  <si>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</si>
  <si>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</si>
  <si>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</si>
  <si>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</si>
  <si>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</si>
  <si>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</si>
  <si>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</si>
  <si>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</si>
  <si>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</si>
  <si>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</si>
  <si>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</si>
  <si>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</si>
  <si>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</si>
  <si>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</si>
  <si>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</si>
  <si>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</si>
  <si>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</si>
  <si>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</si>
  <si>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</si>
  <si>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</si>
  <si>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</si>
  <si>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</si>
  <si>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</si>
  <si>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</si>
  <si>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</si>
  <si>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</si>
  <si>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</si>
  <si>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</si>
  <si>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</si>
  <si>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</si>
  <si>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</si>
  <si>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</si>
  <si>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</si>
  <si>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</si>
  <si>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</si>
  <si>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</si>
  <si>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</si>
  <si>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</si>
  <si>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</si>
  <si>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</si>
  <si>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</si>
  <si>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</si>
  <si>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</si>
  <si>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</si>
  <si>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</si>
  <si>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</si>
  <si>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</si>
  <si>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</si>
  <si>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</si>
  <si>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</si>
  <si>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</si>
  <si>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</si>
  <si>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</si>
  <si>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</si>
  <si>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</si>
  <si>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</si>
  <si>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</si>
  <si>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</si>
  <si>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</si>
  <si>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</si>
  <si>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</si>
  <si>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</si>
  <si>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</si>
  <si>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</si>
  <si>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rPh sb="0" eb="2">
      <t>ヨウソ</t>
    </rPh>
    <rPh sb="4" eb="6">
      <t>チケン</t>
    </rPh>
    <rPh sb="6" eb="8">
      <t>キカン</t>
    </rPh>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</si>
  <si>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</si>
  <si>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</si>
  <si>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</si>
  <si>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</si>
  <si>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</si>
  <si>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</si>
  <si>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</si>
  <si>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</si>
  <si>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</si>
  <si>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</si>
  <si>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</si>
  <si>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</si>
  <si>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</si>
  <si>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</si>
  <si>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</si>
  <si>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</si>
  <si>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</si>
  <si>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</si>
  <si>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</si>
  <si>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</si>
  <si>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</si>
  <si>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</si>
  <si>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</si>
  <si>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</si>
  <si>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</si>
  <si>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</si>
  <si>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</si>
  <si>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</si>
  <si>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</si>
  <si>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</si>
  <si>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</si>
  <si>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</si>
  <si>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</si>
  <si>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</si>
  <si>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</si>
  <si>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</si>
  <si>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</si>
  <si>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</si>
  <si>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</si>
  <si>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</si>
  <si>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</si>
  <si>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</si>
  <si>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</si>
  <si>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</si>
  <si>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</si>
  <si>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</si>
  <si>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</si>
  <si>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</si>
  <si>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</si>
  <si>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</si>
  <si>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治験実施計画書番号：　　　</t>
    <phoneticPr fontId="7"/>
  </si>
  <si>
    <t>CRC経費ポイント算出表</t>
    <rPh sb="3" eb="5">
      <t>ケイヒ</t>
    </rPh>
    <rPh sb="9" eb="11">
      <t>サンシュツ</t>
    </rPh>
    <rPh sb="11" eb="12">
      <t>ヒョウ</t>
    </rPh>
    <phoneticPr fontId="7"/>
  </si>
  <si>
    <t>要素</t>
    <rPh sb="0" eb="2">
      <t>ヨウソ</t>
    </rPh>
    <phoneticPr fontId="7"/>
  </si>
  <si>
    <t>ウエイト</t>
    <phoneticPr fontId="7"/>
  </si>
  <si>
    <t>備考</t>
    <rPh sb="0" eb="2">
      <t>ビコウ</t>
    </rPh>
    <phoneticPr fontId="7"/>
  </si>
  <si>
    <t>Ⅰ</t>
    <phoneticPr fontId="7"/>
  </si>
  <si>
    <t>Ⅱ</t>
    <phoneticPr fontId="7"/>
  </si>
  <si>
    <t>Ⅲ</t>
    <phoneticPr fontId="7"/>
  </si>
  <si>
    <t>A</t>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</si>
  <si>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</si>
  <si>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</si>
  <si>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</si>
  <si>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Ｂ</t>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</si>
  <si>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</si>
  <si>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</si>
  <si>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</si>
  <si>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Ｃ</t>
    <phoneticPr fontId="7"/>
  </si>
  <si>
    <t>サブスタディの実施数（必須のみ）</t>
    <rPh sb="7" eb="9">
      <t>ジッシ</t>
    </rPh>
    <rPh sb="9" eb="10">
      <t>カズ</t>
    </rPh>
    <rPh sb="11" eb="13">
      <t>ヒッス</t>
    </rPh>
    <phoneticPr fontId="7"/>
  </si>
  <si>
    <t>あり</t>
    <phoneticPr fontId="7"/>
  </si>
  <si>
    <t>D</t>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</si>
  <si>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</si>
  <si>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</si>
  <si>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</si>
  <si>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E</t>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</si>
  <si>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</si>
  <si>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</si>
  <si>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</si>
  <si>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</si>
  <si>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F</t>
    <phoneticPr fontId="7"/>
  </si>
  <si>
    <t>デザイン</t>
    <phoneticPr fontId="7"/>
  </si>
  <si>
    <t>オープン</t>
    <phoneticPr fontId="7"/>
  </si>
  <si>
    <t>単盲検</t>
    <rPh sb="0" eb="1">
      <t>タン</t>
    </rPh>
    <rPh sb="1" eb="3">
      <t>モウケン</t>
    </rPh>
    <phoneticPr fontId="7"/>
  </si>
  <si>
    <t>二重盲検</t>
    <rPh sb="0" eb="2">
      <t>ニジュウ</t>
    </rPh>
    <rPh sb="2" eb="4">
      <t>モウケン</t>
    </rPh>
    <phoneticPr fontId="7"/>
  </si>
  <si>
    <t>G</t>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</si>
  <si>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</si>
  <si>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</si>
  <si>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</si>
  <si>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</si>
  <si>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H</t>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</si>
  <si>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</si>
  <si>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</si>
  <si>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</si>
  <si>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</si>
  <si>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I</t>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</si>
  <si>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</si>
  <si>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</si>
  <si>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</si>
  <si>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</si>
  <si>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J</t>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</si>
  <si>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</si>
  <si>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</si>
  <si>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</si>
  <si>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</si>
  <si>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</si>
  <si>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K</t>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</si>
  <si>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</si>
  <si>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</si>
  <si>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L</t>
    <phoneticPr fontId="7"/>
  </si>
  <si>
    <t>被験者層</t>
    <rPh sb="0" eb="3">
      <t>ヒケンシャ</t>
    </rPh>
    <rPh sb="3" eb="4">
      <t>ソウ</t>
    </rPh>
    <phoneticPr fontId="7"/>
  </si>
  <si>
    <t>小児（18歳未満）</t>
    <rPh sb="5" eb="6">
      <t>サイ</t>
    </rPh>
    <rPh sb="6" eb="8">
      <t>ミマン</t>
    </rPh>
    <phoneticPr fontId="7"/>
  </si>
  <si>
    <t>M</t>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</si>
  <si>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</si>
  <si>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4週に1回以下</t>
    <phoneticPr fontId="7"/>
  </si>
  <si>
    <t>4週に2回～3回以下</t>
    <phoneticPr fontId="7"/>
  </si>
  <si>
    <t>4週に4回以上</t>
    <rPh sb="5" eb="7">
      <t>イジョウ</t>
    </rPh>
    <phoneticPr fontId="7"/>
  </si>
  <si>
    <t>N1</t>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</si>
  <si>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</si>
  <si>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</si>
  <si>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</si>
  <si>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</si>
  <si>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</si>
  <si>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N2</t>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</si>
  <si>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</si>
  <si>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</si>
  <si>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</si>
  <si>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</si>
  <si>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</si>
  <si>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</si>
  <si>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</si>
  <si>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</si>
  <si>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</si>
  <si>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O1</t>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</si>
  <si>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</si>
  <si>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</si>
  <si>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</si>
  <si>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</si>
  <si>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O2</t>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</si>
  <si>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</si>
  <si>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</si>
  <si>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</si>
  <si>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P</t>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</si>
  <si>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</si>
  <si>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</si>
  <si>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</si>
  <si>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</si>
  <si>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Q1</t>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</si>
  <si>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</si>
  <si>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Q2</t>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</si>
  <si>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</si>
  <si>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R</t>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</si>
  <si>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</si>
  <si>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</si>
  <si>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デバイス</t>
    <phoneticPr fontId="7"/>
  </si>
  <si>
    <t>S</t>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</si>
  <si>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</si>
  <si>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</si>
  <si>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</si>
  <si>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T</t>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</si>
  <si>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</si>
  <si>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</si>
  <si>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</si>
  <si>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U1</t>
    <phoneticPr fontId="7"/>
  </si>
  <si>
    <t>追跡</t>
    <rPh sb="0" eb="2">
      <t>ツイセキ</t>
    </rPh>
    <phoneticPr fontId="7"/>
  </si>
  <si>
    <t>U2</t>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</si>
  <si>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</si>
  <si>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</si>
  <si>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</si>
  <si>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</si>
  <si>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</si>
  <si>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</si>
  <si>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</si>
  <si>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</si>
  <si>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</si>
  <si>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</si>
  <si>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</si>
  <si>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V1</t>
    <phoneticPr fontId="7"/>
  </si>
  <si>
    <t>EDC関連</t>
    <rPh sb="3" eb="5">
      <t>カンレン</t>
    </rPh>
    <phoneticPr fontId="7"/>
  </si>
  <si>
    <t>CRF</t>
    <phoneticPr fontId="7"/>
  </si>
  <si>
    <t>EDC</t>
    <phoneticPr fontId="7"/>
  </si>
  <si>
    <t>V2</t>
    <phoneticPr fontId="7"/>
  </si>
  <si>
    <t>EDC、画像転送等の
トレーニングの有無</t>
    <rPh sb="4" eb="6">
      <t>ガゾウ</t>
    </rPh>
    <rPh sb="6" eb="8">
      <t>テンソウ</t>
    </rPh>
    <rPh sb="8" eb="9">
      <t>トウ</t>
    </rPh>
    <rPh sb="18" eb="20">
      <t>ウム</t>
    </rPh>
    <phoneticPr fontId="7"/>
  </si>
  <si>
    <t>なし</t>
    <phoneticPr fontId="7"/>
  </si>
  <si>
    <t>W</t>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</si>
  <si>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</si>
  <si>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</si>
  <si>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</si>
  <si>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</si>
  <si>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t>X</t>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</si>
  <si>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</si>
  <si>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</si>
  <si>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</si>
  <si>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Ⅰ相
（first in the human）</t>
    <phoneticPr fontId="7"/>
  </si>
  <si>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</si>
  <si>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</si>
  <si>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Y</t>
    <phoneticPr fontId="7"/>
  </si>
  <si>
    <t>非盲検CRCの設定</t>
    <phoneticPr fontId="7"/>
  </si>
  <si>
    <t>－</t>
    <phoneticPr fontId="7"/>
  </si>
  <si>
    <t>Z</t>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</si>
  <si>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</si>
  <si>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</si>
  <si>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</si>
  <si>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</si>
  <si>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</si>
  <si>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</si>
  <si>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</si>
  <si>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</si>
  <si>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</si>
  <si>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</si>
  <si>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</si>
  <si>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</si>
  <si>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</si>
  <si>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</si>
  <si>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</si>
  <si>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プレスクリーニング脱落：一律20,000円/例</t>
    <phoneticPr fontId="7"/>
  </si>
  <si>
    <t>初回審議時　150,000円、以後　継続審査毎に100,000円</t>
    <phoneticPr fontId="3"/>
  </si>
  <si>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</si>
  <si>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</si>
  <si>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</si>
  <si>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（消費税別）</t>
    <rPh sb="1" eb="4">
      <t>ショウヒゼイ</t>
    </rPh>
    <rPh sb="4" eb="5">
      <t>ベツ</t>
    </rPh>
    <phoneticPr fontId="3"/>
  </si>
  <si>
    <r>
      <t>　　　※血管造影やＩＶＲ（Ｉｎｔｅｒｖｅｎｔｉｏｎａｌ　Ｒａｄｉｏｌｏｇｙ）</t>
    </r>
    <r>
      <rPr>
        <b/>
        <sz val="11"/>
        <color rgb="FFFF0000"/>
        <rFont val="ＭＳ Ｐゴシック"/>
        <family val="3"/>
        <charset val="128"/>
        <scheme val="minor"/>
      </rPr>
      <t>やPET</t>
    </r>
    <r>
      <rPr>
        <b/>
        <sz val="11"/>
        <color theme="1"/>
        <rFont val="ＭＳ Ｐゴシック"/>
        <family val="3"/>
        <charset val="128"/>
        <scheme val="minor"/>
      </rPr>
      <t>など上記の規定に当てはまらないものは</t>
    </r>
    <phoneticPr fontId="7"/>
  </si>
  <si>
    <t>※に「PET」の文言を追加。分配比率を増やす場合、最小単位は5%とすること。</t>
    <rPh sb="8" eb="10">
      <t>モンゴン</t>
    </rPh>
    <rPh sb="11" eb="13">
      <t>ツイカ</t>
    </rPh>
    <rPh sb="14" eb="16">
      <t>ブンパイ</t>
    </rPh>
    <rPh sb="16" eb="18">
      <t>ヒリツ</t>
    </rPh>
    <rPh sb="19" eb="20">
      <t>フ</t>
    </rPh>
    <rPh sb="22" eb="24">
      <t>バアイ</t>
    </rPh>
    <rPh sb="25" eb="27">
      <t>サイショウ</t>
    </rPh>
    <rPh sb="27" eb="29">
      <t>タンイ</t>
    </rPh>
    <phoneticPr fontId="3"/>
  </si>
  <si>
    <t>50～74　15＋9×1＝24
75～99　15＋9×2＝33
100～124　15＋9×3＝42
・・・</t>
    <phoneticPr fontId="3"/>
  </si>
  <si>
    <r>
      <t>放射線画像診断</t>
    </r>
    <r>
      <rPr>
        <vertAlign val="superscript"/>
        <sz val="11"/>
        <rFont val="ＭＳ ゴシック"/>
        <family val="3"/>
        <charset val="128"/>
      </rPr>
      <t>※</t>
    </r>
    <r>
      <rPr>
        <sz val="11"/>
        <rFont val="ＭＳ ゴシック"/>
        <family val="3"/>
        <charset val="128"/>
      </rPr>
      <t xml:space="preserve">
(放射線診断科ポイント)</t>
    </r>
    <rPh sb="5" eb="7">
      <t>シンダン</t>
    </rPh>
    <rPh sb="10" eb="13">
      <t>ホウシャセン</t>
    </rPh>
    <rPh sb="13" eb="15">
      <t>シンダン</t>
    </rPh>
    <rPh sb="15" eb="16">
      <t>カ</t>
    </rPh>
    <phoneticPr fontId="18"/>
  </si>
  <si>
    <t>Kを除くポイント
合計の5％
(放射線診断科ポイント＝4～6)</t>
    <rPh sb="16" eb="18">
      <t>ホウシャ</t>
    </rPh>
    <rPh sb="18" eb="19">
      <t>セン</t>
    </rPh>
    <rPh sb="19" eb="22">
      <t>シンダンカ</t>
    </rPh>
    <phoneticPr fontId="18"/>
  </si>
  <si>
    <t>Kを除くポイント
合計の10％
(放射線診断科ポイント＝7以上)</t>
    <rPh sb="17" eb="20">
      <t>ホウシャセン</t>
    </rPh>
    <rPh sb="20" eb="22">
      <t>シンダン</t>
    </rPh>
    <rPh sb="22" eb="23">
      <t>カ</t>
    </rPh>
    <rPh sb="29" eb="31">
      <t>イジョウ</t>
    </rPh>
    <phoneticPr fontId="3"/>
  </si>
  <si>
    <t>標本作成
のみ
4ポイント</t>
    <rPh sb="0" eb="4">
      <t>ヒョウホンサクセイ</t>
    </rPh>
    <phoneticPr fontId="18"/>
  </si>
  <si>
    <t>標本作成
＋診断
5ポイント</t>
    <rPh sb="0" eb="4">
      <t>ヒョウホンサクセイ</t>
    </rPh>
    <rPh sb="6" eb="8">
      <t>シンダン</t>
    </rPh>
    <phoneticPr fontId="18"/>
  </si>
  <si>
    <t>右記
参照</t>
    <rPh sb="0" eb="2">
      <t>ウキ</t>
    </rPh>
    <rPh sb="3" eb="5">
      <t>サンショウ</t>
    </rPh>
    <phoneticPr fontId="3"/>
  </si>
  <si>
    <t>右記
参照</t>
    <rPh sb="0" eb="2">
      <t>ウキ</t>
    </rPh>
    <rPh sb="3" eb="5">
      <t>サンショウ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</si>
</sst>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8">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color rgb="FFFF0000"/>
      <name val="ＭＳ Ｐゴシック"/>
      <family val="3"/>
      <charset val="128"/>
      <scheme val="minor"/>
    </font>
    <font>
      <vertAlign val="superscript"/>
      <sz val="11"/>
      <name val="ＭＳ ゴシック"/>
      <family val="3"/>
      <charset val="128"/>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thin">
        <color auto="1"/>
      </left>
      <right style="hair">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63">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7" borderId="51"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0"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5" xfId="5" applyBorder="1" applyAlignment="1">
      <alignment horizontal="right" vertical="center"/>
    </xf>
    <xf numFmtId="0" fontId="26" fillId="0" borderId="45" xfId="5" applyBorder="1">
      <alignment vertical="center"/>
    </xf>
    <xf numFmtId="0" fontId="26" fillId="0" borderId="52"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6"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59" xfId="5" applyBorder="1" applyAlignment="1">
      <alignment horizontal="center" vertical="center"/>
    </xf>
    <xf numFmtId="0" fontId="26" fillId="0" borderId="19" xfId="5" applyBorder="1">
      <alignment vertical="center"/>
    </xf>
    <xf numFmtId="0" fontId="26" fillId="0" borderId="60"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2" xfId="5" applyBorder="1" applyAlignment="1">
      <alignment horizontal="center" vertical="center"/>
    </xf>
    <xf numFmtId="0" fontId="26" fillId="0" borderId="50"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22" fillId="0" borderId="0" xfId="1" applyFont="1"/>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4" xfId="6" applyFont="1" applyFill="1" applyBorder="1" applyAlignment="1">
      <alignment horizontal="centerContinuous" vertical="center"/>
    </xf>
    <xf numFmtId="0" fontId="33" fillId="8" borderId="65" xfId="6" applyFont="1" applyFill="1" applyBorder="1" applyAlignment="1">
      <alignment horizontal="centerContinuous" vertical="center"/>
    </xf>
    <xf numFmtId="179" fontId="33" fillId="8" borderId="66" xfId="6" applyNumberFormat="1" applyFont="1" applyFill="1" applyBorder="1" applyAlignment="1">
      <alignment horizontal="centerContinuous" vertical="center"/>
    </xf>
    <xf numFmtId="0" fontId="33" fillId="8" borderId="67" xfId="6" applyFont="1" applyFill="1" applyBorder="1" applyAlignment="1">
      <alignment horizontal="centerContinuous" vertical="center"/>
    </xf>
    <xf numFmtId="0" fontId="33" fillId="8" borderId="68"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8" xfId="6" applyFont="1" applyFill="1" applyBorder="1" applyAlignment="1">
      <alignment horizontal="center" vertical="center" wrapText="1"/>
    </xf>
    <xf numFmtId="0" fontId="33" fillId="8" borderId="70" xfId="6" applyFont="1" applyFill="1" applyBorder="1" applyAlignment="1">
      <alignment horizontal="center" vertical="center" wrapText="1"/>
    </xf>
    <xf numFmtId="0" fontId="35" fillId="10" borderId="68" xfId="6" applyFont="1" applyFill="1" applyBorder="1" applyAlignment="1">
      <alignment horizontal="center" vertical="center" wrapText="1"/>
    </xf>
    <xf numFmtId="0" fontId="35" fillId="10" borderId="69"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8" xfId="6" applyFont="1" applyFill="1" applyBorder="1" applyAlignment="1">
      <alignment horizontal="center" vertical="center" wrapText="1"/>
    </xf>
    <xf numFmtId="0" fontId="33" fillId="10" borderId="69"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69"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0" borderId="68"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8"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3" fillId="0" borderId="69"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1" xfId="6" applyFont="1" applyFill="1" applyBorder="1" applyAlignment="1">
      <alignment horizontal="center" vertical="center"/>
    </xf>
    <xf numFmtId="0" fontId="33" fillId="8" borderId="68" xfId="6" applyFont="1" applyFill="1" applyBorder="1" applyAlignment="1">
      <alignment horizontal="left" vertical="center" wrapText="1"/>
    </xf>
    <xf numFmtId="0" fontId="33" fillId="8" borderId="69"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1" xfId="6" applyFont="1" applyFill="1" applyBorder="1" applyAlignment="1">
      <alignment vertical="center" wrapText="1"/>
    </xf>
    <xf numFmtId="0" fontId="33" fillId="0" borderId="15" xfId="6" applyFont="1" applyFill="1" applyBorder="1" applyAlignment="1">
      <alignment horizontal="center" vertical="center" wrapText="1"/>
    </xf>
    <xf numFmtId="0" fontId="33" fillId="0" borderId="0" xfId="6" applyFont="1" applyBorder="1" applyAlignment="1">
      <alignment vertical="center"/>
    </xf>
    <xf numFmtId="0" fontId="32" fillId="0" borderId="71" xfId="6" applyFont="1" applyBorder="1" applyAlignment="1">
      <alignment horizontal="center" vertical="center"/>
    </xf>
    <xf numFmtId="0" fontId="33" fillId="0" borderId="69" xfId="6" applyFont="1" applyFill="1" applyBorder="1" applyAlignment="1">
      <alignment horizontal="left" vertical="center" wrapText="1"/>
    </xf>
    <xf numFmtId="0" fontId="33" fillId="8" borderId="71" xfId="6" applyFont="1" applyFill="1" applyBorder="1" applyAlignment="1">
      <alignment horizontal="center" vertical="center"/>
    </xf>
    <xf numFmtId="0" fontId="33" fillId="8" borderId="70" xfId="6" applyFont="1" applyFill="1" applyBorder="1" applyAlignment="1">
      <alignment horizontal="center" vertical="center" wrapText="1" shrinkToFit="1"/>
    </xf>
    <xf numFmtId="0" fontId="33" fillId="0" borderId="71"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2"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3" fillId="8" borderId="74"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5" xfId="6" applyFont="1" applyFill="1" applyBorder="1" applyAlignment="1">
      <alignment horizontal="center" vertical="center"/>
    </xf>
    <xf numFmtId="0" fontId="33" fillId="8" borderId="77" xfId="6" applyFont="1" applyFill="1" applyBorder="1" applyAlignment="1">
      <alignment horizontal="left" vertical="center" wrapText="1"/>
    </xf>
    <xf numFmtId="0" fontId="33" fillId="8" borderId="78" xfId="6" applyFont="1" applyFill="1" applyBorder="1" applyAlignment="1">
      <alignment horizontal="center"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5" fillId="9" borderId="82" xfId="6" applyFont="1" applyFill="1" applyBorder="1" applyAlignment="1">
      <alignment horizontal="center" vertical="center"/>
    </xf>
    <xf numFmtId="0" fontId="33" fillId="8" borderId="84" xfId="6" applyFont="1" applyFill="1" applyBorder="1" applyAlignment="1">
      <alignment horizontal="center" vertical="center"/>
    </xf>
    <xf numFmtId="0" fontId="33" fillId="8" borderId="86" xfId="6" applyFont="1" applyFill="1" applyBorder="1" applyAlignment="1">
      <alignment horizontal="left" vertical="center" wrapText="1"/>
    </xf>
    <xf numFmtId="0" fontId="33" fillId="8" borderId="87" xfId="6" applyFont="1" applyFill="1" applyBorder="1" applyAlignment="1">
      <alignment horizontal="center" vertical="center" wrapText="1"/>
    </xf>
    <xf numFmtId="0" fontId="33" fillId="10"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8" borderId="88"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5" fillId="9" borderId="91" xfId="6" applyFont="1" applyFill="1" applyBorder="1" applyAlignment="1">
      <alignment horizontal="center" vertical="center"/>
    </xf>
    <xf numFmtId="0" fontId="33" fillId="8" borderId="93" xfId="6" applyFont="1" applyFill="1" applyBorder="1" applyAlignment="1">
      <alignment horizontal="center" vertical="center"/>
    </xf>
    <xf numFmtId="0" fontId="33" fillId="8" borderId="90" xfId="6" applyFont="1" applyFill="1" applyBorder="1" applyAlignment="1">
      <alignment horizontal="center" vertical="center" wrapText="1"/>
    </xf>
    <xf numFmtId="0" fontId="33" fillId="8" borderId="95" xfId="6" applyFont="1" applyFill="1" applyBorder="1" applyAlignment="1">
      <alignment horizontal="center" vertical="center"/>
    </xf>
    <xf numFmtId="0" fontId="33" fillId="8" borderId="97" xfId="6" applyFont="1" applyFill="1" applyBorder="1" applyAlignment="1">
      <alignment horizontal="left" vertical="center" wrapText="1" shrinkToFit="1"/>
    </xf>
    <xf numFmtId="0" fontId="33" fillId="8" borderId="98" xfId="6" applyFont="1" applyFill="1" applyBorder="1" applyAlignment="1">
      <alignment horizontal="center" vertical="center"/>
    </xf>
    <xf numFmtId="0" fontId="33" fillId="10" borderId="99" xfId="6" applyFont="1" applyFill="1" applyBorder="1" applyAlignment="1">
      <alignment horizontal="center" vertical="center" wrapText="1"/>
    </xf>
    <xf numFmtId="0" fontId="33" fillId="10" borderId="100" xfId="6" applyFont="1" applyFill="1" applyBorder="1" applyAlignment="1">
      <alignment horizontal="center" vertical="center" wrapText="1"/>
    </xf>
    <xf numFmtId="0" fontId="33" fillId="8" borderId="99"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5" fillId="9" borderId="102" xfId="6" applyFont="1" applyFill="1" applyBorder="1" applyAlignment="1">
      <alignment horizontal="center" vertical="center"/>
    </xf>
    <xf numFmtId="0" fontId="33" fillId="8" borderId="79" xfId="6" applyFont="1" applyFill="1" applyBorder="1" applyAlignment="1">
      <alignment horizontal="center" vertical="center"/>
    </xf>
    <xf numFmtId="0" fontId="33" fillId="8" borderId="104" xfId="6" applyFont="1" applyFill="1" applyBorder="1" applyAlignment="1">
      <alignment horizontal="left" vertical="center" wrapText="1" shrinkToFit="1"/>
    </xf>
    <xf numFmtId="0" fontId="33" fillId="8" borderId="78" xfId="6" applyFont="1" applyFill="1" applyBorder="1" applyAlignment="1">
      <alignment horizontal="center" vertical="center"/>
    </xf>
    <xf numFmtId="0" fontId="33" fillId="10" borderId="79" xfId="6" applyFont="1" applyFill="1" applyBorder="1" applyAlignment="1">
      <alignment horizontal="center" vertical="center" wrapText="1"/>
    </xf>
    <xf numFmtId="0" fontId="33" fillId="10" borderId="81" xfId="6" applyFont="1" applyFill="1" applyBorder="1" applyAlignment="1">
      <alignment horizontal="center" vertical="center" wrapText="1"/>
    </xf>
    <xf numFmtId="0" fontId="33" fillId="8" borderId="99" xfId="6" applyFont="1" applyFill="1" applyBorder="1" applyAlignment="1">
      <alignment horizontal="center" vertical="center"/>
    </xf>
    <xf numFmtId="0" fontId="33" fillId="8" borderId="106" xfId="6" applyFont="1" applyFill="1" applyBorder="1" applyAlignment="1">
      <alignment horizontal="left" vertical="center" wrapText="1" shrinkToFit="1"/>
    </xf>
    <xf numFmtId="0" fontId="33" fillId="8" borderId="99" xfId="6" applyFont="1" applyFill="1" applyBorder="1" applyAlignment="1">
      <alignment horizontal="center" wrapText="1"/>
    </xf>
    <xf numFmtId="0" fontId="33" fillId="0" borderId="107"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7" xfId="6" applyFont="1" applyFill="1" applyBorder="1" applyAlignment="1">
      <alignment horizontal="center" vertical="center" wrapText="1"/>
    </xf>
    <xf numFmtId="0" fontId="33" fillId="0" borderId="108" xfId="6" applyFont="1" applyFill="1" applyBorder="1" applyAlignment="1">
      <alignment horizontal="center" vertical="center" wrapText="1"/>
    </xf>
    <xf numFmtId="0" fontId="33" fillId="0" borderId="105" xfId="6" applyFont="1" applyFill="1" applyBorder="1" applyAlignment="1">
      <alignment horizontal="center" vertical="center" wrapText="1"/>
    </xf>
    <xf numFmtId="0" fontId="33" fillId="10" borderId="107"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5"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7" xfId="6" applyFont="1" applyFill="1" applyBorder="1" applyAlignment="1">
      <alignment horizontal="center" vertical="center" wrapText="1"/>
    </xf>
    <xf numFmtId="0" fontId="33" fillId="8" borderId="108" xfId="6" applyFont="1" applyFill="1" applyBorder="1" applyAlignment="1">
      <alignment horizontal="center" vertical="center" wrapText="1"/>
    </xf>
    <xf numFmtId="0" fontId="33" fillId="8" borderId="72"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2" xfId="6" applyFont="1" applyFill="1" applyBorder="1" applyAlignment="1">
      <alignment horizontal="center" vertical="center" wrapText="1"/>
    </xf>
    <xf numFmtId="0" fontId="33" fillId="10" borderId="74" xfId="6" applyFont="1" applyFill="1" applyBorder="1" applyAlignment="1">
      <alignment horizontal="center" vertical="center" wrapText="1"/>
    </xf>
    <xf numFmtId="0" fontId="33" fillId="8" borderId="109" xfId="6" applyFont="1" applyFill="1" applyBorder="1" applyAlignment="1">
      <alignment horizontal="left" vertical="center"/>
    </xf>
    <xf numFmtId="0" fontId="33" fillId="8" borderId="110" xfId="6" applyFont="1" applyFill="1" applyBorder="1" applyAlignment="1">
      <alignment horizontal="center" vertical="center"/>
    </xf>
    <xf numFmtId="0" fontId="33" fillId="8" borderId="111" xfId="6" applyFont="1" applyFill="1" applyBorder="1" applyAlignment="1">
      <alignment horizontal="center" vertical="center" wrapText="1"/>
    </xf>
    <xf numFmtId="0" fontId="33" fillId="10" borderId="112" xfId="6" applyFont="1" applyFill="1" applyBorder="1" applyAlignment="1">
      <alignment horizontal="center" vertical="center" wrapText="1"/>
    </xf>
    <xf numFmtId="0" fontId="33" fillId="10" borderId="113" xfId="6" applyFont="1" applyFill="1" applyBorder="1" applyAlignment="1">
      <alignment horizontal="center" vertical="center" wrapText="1"/>
    </xf>
    <xf numFmtId="0" fontId="35" fillId="9" borderId="114" xfId="6" applyFont="1" applyFill="1" applyBorder="1" applyAlignment="1">
      <alignment horizontal="center" vertical="center"/>
    </xf>
    <xf numFmtId="0" fontId="33" fillId="8" borderId="115" xfId="6" applyFont="1" applyFill="1" applyBorder="1" applyAlignment="1">
      <alignment horizontal="left" vertical="center"/>
    </xf>
    <xf numFmtId="0" fontId="33" fillId="8" borderId="87" xfId="6" applyFont="1" applyFill="1" applyBorder="1" applyAlignment="1">
      <alignment horizontal="center" vertical="center"/>
    </xf>
    <xf numFmtId="0" fontId="33" fillId="8" borderId="106" xfId="6" applyFont="1" applyFill="1" applyBorder="1" applyAlignment="1">
      <alignment horizontal="left" vertical="center" wrapText="1"/>
    </xf>
    <xf numFmtId="0" fontId="33" fillId="8" borderId="101" xfId="6" applyFont="1" applyFill="1" applyBorder="1" applyAlignment="1">
      <alignment horizontal="center" vertical="center" wrapText="1"/>
    </xf>
    <xf numFmtId="0" fontId="33" fillId="11" borderId="98" xfId="6" applyFont="1" applyFill="1" applyBorder="1" applyAlignment="1">
      <alignment vertical="center"/>
    </xf>
    <xf numFmtId="0" fontId="33" fillId="0" borderId="116" xfId="6" applyFont="1" applyFill="1" applyBorder="1" applyAlignment="1">
      <alignment vertical="center"/>
    </xf>
    <xf numFmtId="0" fontId="33" fillId="0" borderId="103" xfId="6" applyFont="1" applyFill="1" applyBorder="1" applyAlignment="1">
      <alignment horizontal="center" vertical="center"/>
    </xf>
    <xf numFmtId="0" fontId="33" fillId="8" borderId="117" xfId="6" applyFont="1" applyFill="1" applyBorder="1" applyAlignment="1">
      <alignment horizontal="center" vertical="center"/>
    </xf>
    <xf numFmtId="0" fontId="33" fillId="8" borderId="118" xfId="6" applyFont="1" applyFill="1" applyBorder="1" applyAlignment="1">
      <alignment horizontal="left" vertical="center"/>
    </xf>
    <xf numFmtId="0" fontId="33" fillId="8" borderId="107" xfId="6" applyFont="1" applyFill="1" applyBorder="1" applyAlignment="1">
      <alignment horizontal="center" vertical="center"/>
    </xf>
    <xf numFmtId="0" fontId="33" fillId="8" borderId="119" xfId="6" applyFont="1" applyFill="1" applyBorder="1" applyAlignment="1">
      <alignment horizontal="left" vertical="center" wrapText="1"/>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3" fillId="0" borderId="14" xfId="6" applyFont="1" applyBorder="1" applyAlignment="1">
      <alignment horizontal="right"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8" xfId="6" applyFont="1" applyBorder="1" applyAlignment="1">
      <alignment horizontal="center" vertical="center"/>
    </xf>
    <xf numFmtId="0" fontId="33" fillId="0" borderId="25" xfId="6" applyFont="1" applyBorder="1" applyAlignment="1">
      <alignment horizontal="center" vertical="center"/>
    </xf>
    <xf numFmtId="0" fontId="33" fillId="0" borderId="120" xfId="6" applyFont="1" applyBorder="1" applyAlignment="1">
      <alignment horizontal="center" vertical="center"/>
    </xf>
    <xf numFmtId="0" fontId="33" fillId="0" borderId="121" xfId="6" applyFont="1" applyBorder="1" applyAlignment="1">
      <alignment horizontal="center" vertical="center"/>
    </xf>
    <xf numFmtId="0" fontId="33" fillId="8" borderId="122" xfId="6" applyFont="1" applyFill="1" applyBorder="1" applyAlignment="1">
      <alignment horizontal="center" vertical="center" wrapText="1"/>
    </xf>
    <xf numFmtId="0" fontId="33" fillId="8" borderId="123" xfId="6" applyFont="1" applyFill="1" applyBorder="1" applyAlignment="1">
      <alignment horizontal="center" vertical="center" wrapText="1"/>
    </xf>
    <xf numFmtId="0" fontId="33" fillId="10" borderId="122" xfId="6" applyFont="1" applyFill="1" applyBorder="1" applyAlignment="1">
      <alignment horizontal="center" vertical="center" wrapText="1"/>
    </xf>
    <xf numFmtId="0" fontId="33" fillId="10" borderId="123" xfId="6" applyFont="1" applyFill="1" applyBorder="1" applyAlignment="1">
      <alignment horizontal="center" vertical="center" wrapText="1"/>
    </xf>
    <xf numFmtId="0" fontId="35" fillId="0" borderId="121" xfId="6" applyFont="1" applyBorder="1" applyAlignment="1">
      <alignment horizontal="center"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33" fillId="0" borderId="21"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5" fillId="0" borderId="57" xfId="1" applyFont="1" applyBorder="1" applyAlignment="1">
      <alignment horizontal="left" vertical="center"/>
    </xf>
    <xf numFmtId="0" fontId="2" fillId="0" borderId="57" xfId="1" applyFont="1" applyBorder="1"/>
    <xf numFmtId="0" fontId="2" fillId="0" borderId="53" xfId="1" applyFont="1" applyBorder="1"/>
    <xf numFmtId="0" fontId="5" fillId="0" borderId="124" xfId="1" applyFont="1" applyBorder="1" applyAlignment="1">
      <alignment horizontal="left" vertical="center"/>
    </xf>
    <xf numFmtId="0" fontId="2" fillId="0" borderId="124" xfId="1" applyFont="1" applyBorder="1"/>
    <xf numFmtId="0" fontId="2" fillId="0" borderId="12" xfId="1" applyFont="1" applyBorder="1"/>
    <xf numFmtId="0" fontId="33" fillId="8" borderId="125" xfId="6" applyFont="1" applyFill="1" applyBorder="1" applyAlignment="1">
      <alignment horizontal="centerContinuous" vertical="center"/>
    </xf>
    <xf numFmtId="179" fontId="33" fillId="8" borderId="126" xfId="6" applyNumberFormat="1" applyFont="1" applyFill="1" applyBorder="1" applyAlignment="1">
      <alignment horizontal="centerContinuous" vertical="center"/>
    </xf>
    <xf numFmtId="0" fontId="35" fillId="10" borderId="14" xfId="6" applyFont="1" applyFill="1" applyBorder="1" applyAlignment="1">
      <alignment horizontal="center" vertical="center" wrapText="1"/>
    </xf>
    <xf numFmtId="0" fontId="33" fillId="10" borderId="14" xfId="6" applyFont="1" applyFill="1" applyBorder="1" applyAlignment="1">
      <alignment horizontal="center" vertical="center" wrapText="1"/>
    </xf>
    <xf numFmtId="0" fontId="33" fillId="8" borderId="14" xfId="6" applyFont="1" applyFill="1" applyBorder="1" applyAlignment="1">
      <alignment horizontal="center" vertical="center" wrapText="1"/>
    </xf>
    <xf numFmtId="0" fontId="33" fillId="8" borderId="14" xfId="6" applyFont="1" applyFill="1" applyBorder="1" applyAlignment="1">
      <alignment horizontal="left" vertical="center" wrapText="1"/>
    </xf>
    <xf numFmtId="0" fontId="33" fillId="8" borderId="17" xfId="6" applyFont="1" applyFill="1" applyBorder="1" applyAlignment="1">
      <alignment horizontal="center" vertical="center" wrapText="1"/>
    </xf>
    <xf numFmtId="0" fontId="33" fillId="8" borderId="77" xfId="6" applyFont="1" applyFill="1" applyBorder="1" applyAlignment="1">
      <alignment horizontal="center" vertical="center" wrapText="1"/>
    </xf>
    <xf numFmtId="0" fontId="33" fillId="10" borderId="86" xfId="6" applyFont="1" applyFill="1" applyBorder="1" applyAlignment="1">
      <alignment horizontal="center" vertical="center" wrapText="1"/>
    </xf>
    <xf numFmtId="0" fontId="33" fillId="8" borderId="86" xfId="6" applyFont="1" applyFill="1" applyBorder="1" applyAlignment="1">
      <alignment horizontal="center" vertical="center" wrapText="1"/>
    </xf>
    <xf numFmtId="0" fontId="33" fillId="10" borderId="97" xfId="6" applyFont="1" applyFill="1" applyBorder="1" applyAlignment="1">
      <alignment horizontal="center" vertical="center" wrapText="1"/>
    </xf>
    <xf numFmtId="0" fontId="33" fillId="10" borderId="77" xfId="6" applyFont="1" applyFill="1" applyBorder="1" applyAlignment="1">
      <alignment horizontal="center" vertical="center" wrapText="1"/>
    </xf>
    <xf numFmtId="0" fontId="33" fillId="10" borderId="21" xfId="6" applyFont="1" applyFill="1" applyBorder="1" applyAlignment="1">
      <alignment horizontal="center" vertical="center" wrapText="1"/>
    </xf>
    <xf numFmtId="0" fontId="33" fillId="10" borderId="17" xfId="6" applyFont="1" applyFill="1" applyBorder="1" applyAlignment="1">
      <alignment horizontal="center" vertical="center" wrapText="1"/>
    </xf>
    <xf numFmtId="0" fontId="33" fillId="10" borderId="127" xfId="6" applyFont="1" applyFill="1" applyBorder="1" applyAlignment="1">
      <alignment horizontal="center" vertical="center" wrapText="1"/>
    </xf>
    <xf numFmtId="0" fontId="33" fillId="8" borderId="97"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1" fillId="0" borderId="128" xfId="6" applyFont="1" applyBorder="1" applyAlignment="1">
      <alignment horizontal="center" vertical="center"/>
    </xf>
    <xf numFmtId="0" fontId="1" fillId="0" borderId="57" xfId="1" applyFont="1" applyBorder="1" applyAlignment="1">
      <alignment horizontal="left" vertical="center"/>
    </xf>
    <xf numFmtId="0" fontId="1" fillId="0" borderId="57" xfId="1" applyFont="1" applyBorder="1"/>
    <xf numFmtId="0" fontId="1" fillId="0" borderId="53" xfId="6" applyFont="1" applyBorder="1" applyAlignment="1">
      <alignment horizontal="left" vertical="center" wrapText="1"/>
    </xf>
    <xf numFmtId="0" fontId="1" fillId="0" borderId="124" xfId="1" applyFont="1" applyBorder="1" applyAlignment="1">
      <alignment horizontal="left" vertical="center"/>
    </xf>
    <xf numFmtId="0" fontId="1" fillId="0" borderId="124" xfId="1" applyFont="1" applyBorder="1"/>
    <xf numFmtId="0" fontId="1" fillId="0" borderId="12" xfId="6" applyFont="1" applyBorder="1" applyAlignment="1">
      <alignment horizontal="left" vertical="center" wrapText="1"/>
    </xf>
    <xf numFmtId="0" fontId="33" fillId="0" borderId="0" xfId="6" applyFont="1" applyAlignment="1">
      <alignment horizontal="center" vertical="center"/>
    </xf>
    <xf numFmtId="14" fontId="26" fillId="0" borderId="0" xfId="5" applyNumberFormat="1">
      <alignment vertical="center"/>
    </xf>
    <xf numFmtId="0" fontId="20" fillId="5" borderId="124" xfId="4" applyFont="1" applyFill="1" applyBorder="1" applyAlignment="1">
      <alignment horizontal="center" vertical="center"/>
    </xf>
    <xf numFmtId="0" fontId="23" fillId="5" borderId="12" xfId="4" applyFont="1" applyFill="1" applyBorder="1" applyAlignment="1">
      <alignment horizontal="center" vertical="center"/>
    </xf>
    <xf numFmtId="0" fontId="5" fillId="0" borderId="25"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2" fillId="6" borderId="25" xfId="4" applyFont="1" applyFill="1" applyBorder="1" applyAlignment="1">
      <alignment horizontal="center" vertical="center" wrapText="1"/>
    </xf>
    <xf numFmtId="49" fontId="22" fillId="6" borderId="25" xfId="4" applyNumberFormat="1" applyFont="1" applyFill="1" applyBorder="1" applyAlignment="1">
      <alignment horizontal="center" vertical="center" wrapText="1"/>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6" fillId="0" borderId="0"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3" xfId="1" applyFont="1" applyBorder="1" applyAlignment="1">
      <alignment horizontal="left"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0" xfId="1" applyFont="1" applyBorder="1" applyAlignment="1">
      <alignment horizontal="left" vertical="center" wrapText="1"/>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3" xfId="1" applyFont="1" applyBorder="1" applyAlignment="1">
      <alignment horizontal="left" vertical="center"/>
    </xf>
    <xf numFmtId="0" fontId="8" fillId="0" borderId="0" xfId="1" applyFont="1" applyBorder="1" applyAlignment="1">
      <alignment horizontal="left" vertical="center"/>
    </xf>
    <xf numFmtId="0" fontId="8" fillId="0" borderId="24"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0" xfId="1" applyFont="1" applyAlignment="1">
      <alignment horizontal="left" vertical="center"/>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0" xfId="1" applyFont="1" applyAlignment="1">
      <alignment horizontal="left" vertical="center" wrapTex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178" fontId="8" fillId="0" borderId="33" xfId="1" applyNumberFormat="1" applyFont="1" applyFill="1" applyBorder="1" applyAlignment="1">
      <alignment horizontal="right" vertical="center" wrapText="1"/>
    </xf>
    <xf numFmtId="178" fontId="8" fillId="0" borderId="33" xfId="1" applyNumberFormat="1" applyFont="1" applyFill="1" applyBorder="1" applyAlignment="1">
      <alignment horizontal="center" vertical="center" wrapText="1"/>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178" fontId="8" fillId="0" borderId="29"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0" fontId="33" fillId="0" borderId="0" xfId="6" applyFont="1" applyBorder="1" applyAlignment="1">
      <alignment horizontal="left" vertical="center"/>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1" fillId="0" borderId="129" xfId="6" applyFont="1" applyBorder="1" applyAlignment="1">
      <alignment horizontal="center" vertical="center"/>
    </xf>
    <xf numFmtId="0" fontId="1" fillId="0" borderId="130"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1" xfId="6" applyFont="1" applyFill="1" applyBorder="1" applyAlignment="1">
      <alignment horizontal="center"/>
    </xf>
    <xf numFmtId="0" fontId="1" fillId="8" borderId="62" xfId="6" applyFont="1" applyFill="1" applyBorder="1" applyAlignment="1">
      <alignment horizontal="center"/>
    </xf>
    <xf numFmtId="0" fontId="1" fillId="8" borderId="63"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33" fillId="8" borderId="69"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8" borderId="69" xfId="6" applyFont="1" applyFill="1" applyBorder="1" applyAlignment="1">
      <alignment horizontal="left" vertical="center" wrapText="1"/>
    </xf>
    <xf numFmtId="0" fontId="33" fillId="0" borderId="69" xfId="6" applyFont="1" applyFill="1" applyBorder="1" applyAlignment="1">
      <alignment horizontal="left" vertical="center"/>
    </xf>
    <xf numFmtId="0" fontId="33" fillId="0" borderId="15" xfId="6" applyFont="1" applyFill="1" applyBorder="1" applyAlignment="1">
      <alignment horizontal="left" vertical="center"/>
    </xf>
    <xf numFmtId="0" fontId="33" fillId="8" borderId="15" xfId="6" applyFont="1" applyFill="1" applyBorder="1" applyAlignment="1">
      <alignment horizontal="left" vertical="center" wrapText="1"/>
    </xf>
    <xf numFmtId="0" fontId="33" fillId="8" borderId="74" xfId="6" applyFont="1" applyFill="1" applyBorder="1" applyAlignment="1">
      <alignment horizontal="center" vertical="center" wrapText="1"/>
    </xf>
    <xf numFmtId="0" fontId="33" fillId="8" borderId="105" xfId="6" applyFont="1" applyFill="1" applyBorder="1" applyAlignment="1">
      <alignment horizontal="center" vertical="center"/>
    </xf>
    <xf numFmtId="0" fontId="1" fillId="0" borderId="78" xfId="6" applyFont="1" applyFill="1" applyBorder="1" applyAlignment="1">
      <alignment horizontal="center" wrapText="1"/>
    </xf>
    <xf numFmtId="0" fontId="1" fillId="0" borderId="77" xfId="6" applyFont="1" applyFill="1" applyBorder="1" applyAlignment="1">
      <alignment horizontal="center" wrapText="1"/>
    </xf>
    <xf numFmtId="0" fontId="1" fillId="0" borderId="83" xfId="6" applyFont="1" applyFill="1" applyBorder="1" applyAlignment="1">
      <alignment horizontal="center" wrapText="1"/>
    </xf>
    <xf numFmtId="0" fontId="1" fillId="0" borderId="98" xfId="6" applyFont="1" applyFill="1" applyBorder="1" applyAlignment="1">
      <alignment horizontal="center" wrapText="1"/>
    </xf>
    <xf numFmtId="0" fontId="1" fillId="0" borderId="97" xfId="6" applyFont="1" applyFill="1" applyBorder="1" applyAlignment="1">
      <alignment horizontal="center" wrapText="1"/>
    </xf>
    <xf numFmtId="0" fontId="1" fillId="0" borderId="103" xfId="6" applyFont="1" applyFill="1" applyBorder="1" applyAlignment="1">
      <alignment horizontal="center" wrapText="1"/>
    </xf>
    <xf numFmtId="0" fontId="33" fillId="0" borderId="69" xfId="6" applyFont="1" applyFill="1" applyBorder="1" applyAlignment="1">
      <alignment horizontal="left" vertic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8" borderId="76"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6" xfId="6" applyFont="1" applyFill="1" applyBorder="1" applyAlignment="1">
      <alignment horizontal="center" vertical="center"/>
    </xf>
    <xf numFmtId="0" fontId="1" fillId="0" borderId="87" xfId="6" applyFont="1" applyFill="1" applyBorder="1" applyAlignment="1">
      <alignment horizontal="center" wrapText="1"/>
    </xf>
    <xf numFmtId="0" fontId="1" fillId="0" borderId="86" xfId="6" applyFont="1" applyFill="1" applyBorder="1" applyAlignment="1">
      <alignment horizontal="center" wrapText="1"/>
    </xf>
    <xf numFmtId="0" fontId="1" fillId="0" borderId="92" xfId="6" applyFont="1" applyFill="1" applyBorder="1" applyAlignment="1">
      <alignment horizontal="center" wrapText="1"/>
    </xf>
    <xf numFmtId="0" fontId="33" fillId="8" borderId="69"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33" fillId="0" borderId="78" xfId="6" applyFont="1" applyFill="1" applyBorder="1" applyAlignment="1">
      <alignment horizontal="center" vertical="center"/>
    </xf>
    <xf numFmtId="0" fontId="33" fillId="0" borderId="77" xfId="6" applyFont="1" applyFill="1" applyBorder="1" applyAlignment="1">
      <alignment horizontal="center" vertical="center"/>
    </xf>
    <xf numFmtId="0" fontId="33" fillId="0" borderId="83"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86" xfId="6" applyFont="1" applyFill="1" applyBorder="1" applyAlignment="1">
      <alignment horizontal="center" vertical="center"/>
    </xf>
    <xf numFmtId="0" fontId="33" fillId="0" borderId="92" xfId="6" applyFont="1" applyFill="1" applyBorder="1" applyAlignment="1">
      <alignment horizontal="center" vertical="center"/>
    </xf>
    <xf numFmtId="0" fontId="33" fillId="8" borderId="76" xfId="6" applyFont="1" applyFill="1" applyBorder="1" applyAlignment="1">
      <alignment horizontal="center" vertical="center" wrapText="1"/>
    </xf>
    <xf numFmtId="0" fontId="33" fillId="8" borderId="96" xfId="6" applyFont="1" applyFill="1" applyBorder="1" applyAlignment="1">
      <alignment horizontal="center" vertical="center" wrapText="1"/>
    </xf>
    <xf numFmtId="0" fontId="33" fillId="0" borderId="98" xfId="6" applyFont="1" applyFill="1" applyBorder="1" applyAlignment="1">
      <alignment horizontal="center" vertical="center"/>
    </xf>
    <xf numFmtId="0" fontId="33" fillId="0" borderId="97" xfId="6" applyFont="1" applyFill="1" applyBorder="1" applyAlignment="1">
      <alignment horizontal="center" vertical="center"/>
    </xf>
    <xf numFmtId="0" fontId="33" fillId="0" borderId="103" xfId="6" applyFont="1" applyFill="1" applyBorder="1" applyAlignment="1">
      <alignment horizontal="center"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4"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0" borderId="14"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15" xfId="6" applyFont="1" applyBorder="1" applyAlignment="1">
      <alignment horizontal="left"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0" xfId="6" applyFont="1" applyAlignment="1"/>
    <xf numFmtId="0" fontId="32" fillId="0" borderId="35" xfId="6" applyFont="1" applyBorder="1" applyAlignment="1">
      <alignment vertical="top"/>
    </xf>
    <xf numFmtId="0" fontId="32" fillId="0" borderId="0" xfId="6" applyFont="1" applyFill="1" applyBorder="1" applyAlignment="1">
      <alignment horizontal="left" vertical="center"/>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2"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3" xfId="5" applyBorder="1" applyAlignment="1">
      <alignment horizontal="center" vertical="center"/>
    </xf>
    <xf numFmtId="0" fontId="26" fillId="0" borderId="54" xfId="5" applyBorder="1" applyAlignment="1">
      <alignment horizontal="center" vertical="center"/>
    </xf>
    <xf numFmtId="0" fontId="26" fillId="0" borderId="53" xfId="5" applyBorder="1" applyAlignment="1">
      <alignment vertical="center"/>
    </xf>
    <xf numFmtId="0" fontId="26" fillId="0" borderId="57" xfId="5" applyBorder="1" applyAlignment="1">
      <alignment horizontal="center" vertical="center"/>
    </xf>
    <xf numFmtId="0" fontId="26" fillId="0" borderId="58"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zoomScaleNormal="100" workbookViewId="0">
      <selection activeCell="I7" sqref="I7"/>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280" t="s">
        <v>1</v>
      </c>
      <c r="L2" s="281"/>
      <c r="M2" s="282"/>
      <c r="N2" s="283"/>
      <c r="O2" s="283"/>
      <c r="P2" s="284"/>
    </row>
    <row r="3" spans="1:18" ht="14.25" customHeight="1">
      <c r="F3" s="2"/>
      <c r="G3" s="2"/>
      <c r="H3" s="2"/>
      <c r="I3" s="2"/>
      <c r="J3" s="2"/>
      <c r="K3" s="285" t="s">
        <v>2</v>
      </c>
      <c r="L3" s="286"/>
      <c r="M3" s="3" t="s">
        <v>3</v>
      </c>
      <c r="N3" s="236"/>
      <c r="O3" s="237"/>
      <c r="P3" s="238"/>
    </row>
    <row r="4" spans="1:18" ht="15" customHeight="1" thickBot="1">
      <c r="F4" s="2"/>
      <c r="G4" s="2"/>
      <c r="H4" s="2"/>
      <c r="I4" s="2"/>
      <c r="J4" s="2"/>
      <c r="K4" s="287"/>
      <c r="L4" s="288"/>
      <c r="M4" s="4" t="s">
        <v>447</v>
      </c>
      <c r="N4" s="239"/>
      <c r="O4" s="240"/>
      <c r="P4" s="241"/>
    </row>
    <row r="5" spans="1:18">
      <c r="L5" s="5"/>
      <c r="M5" s="2"/>
      <c r="N5" s="2"/>
      <c r="O5" s="6"/>
      <c r="P5" s="6"/>
    </row>
    <row r="6" spans="1:18">
      <c r="L6" s="5"/>
      <c r="M6" s="1" t="s">
        <v>4</v>
      </c>
    </row>
    <row r="7" spans="1:18">
      <c r="L7" s="5"/>
    </row>
    <row r="8" spans="1:18" s="7" customFormat="1" ht="16.5" customHeight="1">
      <c r="A8" s="279" t="s">
        <v>5</v>
      </c>
      <c r="B8" s="279"/>
      <c r="C8" s="279"/>
      <c r="D8" s="279"/>
      <c r="E8" s="279"/>
      <c r="F8" s="279"/>
      <c r="G8" s="279"/>
      <c r="H8" s="279"/>
      <c r="I8" s="279"/>
      <c r="J8" s="279"/>
      <c r="K8" s="279"/>
      <c r="L8" s="279"/>
      <c r="M8" s="279"/>
      <c r="N8" s="279"/>
      <c r="O8" s="279"/>
      <c r="P8" s="279"/>
    </row>
    <row r="9" spans="1:18" s="7" customFormat="1" ht="16.5" customHeight="1">
      <c r="A9" s="279"/>
      <c r="B9" s="279"/>
      <c r="C9" s="279"/>
      <c r="D9" s="279"/>
      <c r="E9" s="279"/>
      <c r="F9" s="279"/>
      <c r="G9" s="279"/>
      <c r="H9" s="279"/>
      <c r="I9" s="279"/>
      <c r="J9" s="279"/>
      <c r="K9" s="279"/>
      <c r="L9" s="279"/>
      <c r="M9" s="279"/>
      <c r="N9" s="279"/>
      <c r="O9" s="279"/>
      <c r="P9" s="279"/>
    </row>
    <row r="10" spans="1:18" s="7" customFormat="1" ht="16.5" customHeight="1">
      <c r="A10" s="274" t="s">
        <v>6</v>
      </c>
      <c r="B10" s="275"/>
      <c r="C10" s="276"/>
      <c r="D10" s="277"/>
      <c r="E10" s="277"/>
      <c r="F10" s="277"/>
      <c r="G10" s="277"/>
      <c r="H10" s="277"/>
      <c r="I10" s="277"/>
      <c r="J10" s="277"/>
      <c r="K10" s="277"/>
      <c r="L10" s="277"/>
      <c r="M10" s="277"/>
      <c r="N10" s="277"/>
      <c r="O10" s="277"/>
      <c r="P10" s="278"/>
    </row>
    <row r="11" spans="1:18" s="7" customFormat="1" ht="28.5" customHeight="1">
      <c r="A11" s="274" t="s">
        <v>7</v>
      </c>
      <c r="B11" s="275"/>
      <c r="C11" s="276"/>
      <c r="D11" s="277"/>
      <c r="E11" s="277"/>
      <c r="F11" s="277"/>
      <c r="G11" s="277"/>
      <c r="H11" s="277"/>
      <c r="I11" s="277"/>
      <c r="J11" s="277"/>
      <c r="K11" s="277"/>
      <c r="L11" s="277"/>
      <c r="M11" s="277"/>
      <c r="N11" s="277"/>
      <c r="O11" s="277"/>
      <c r="P11" s="278"/>
    </row>
    <row r="12" spans="1:18" ht="19.5" customHeight="1">
      <c r="A12" s="328" t="s">
        <v>8</v>
      </c>
      <c r="B12" s="329"/>
      <c r="C12" s="330"/>
      <c r="D12" s="337" t="s">
        <v>9</v>
      </c>
      <c r="E12" s="277"/>
      <c r="F12" s="277"/>
      <c r="G12" s="277"/>
      <c r="H12" s="277"/>
      <c r="I12" s="277"/>
      <c r="J12" s="278"/>
      <c r="K12" s="8"/>
      <c r="L12" s="338" t="s">
        <v>10</v>
      </c>
      <c r="M12" s="339"/>
      <c r="N12" s="339"/>
      <c r="O12" s="339"/>
      <c r="P12" s="340"/>
      <c r="R12" s="9"/>
    </row>
    <row r="13" spans="1:18" ht="19.5" customHeight="1">
      <c r="A13" s="331"/>
      <c r="B13" s="332"/>
      <c r="C13" s="333"/>
      <c r="D13" s="337" t="s">
        <v>11</v>
      </c>
      <c r="E13" s="277"/>
      <c r="F13" s="277"/>
      <c r="G13" s="277"/>
      <c r="H13" s="277"/>
      <c r="I13" s="277"/>
      <c r="J13" s="278"/>
      <c r="K13" s="10"/>
      <c r="L13" s="341" t="s">
        <v>10</v>
      </c>
      <c r="M13" s="342"/>
      <c r="N13" s="342"/>
      <c r="O13" s="342"/>
      <c r="P13" s="343"/>
      <c r="R13" s="11"/>
    </row>
    <row r="14" spans="1:18" ht="19.5" customHeight="1">
      <c r="A14" s="331"/>
      <c r="B14" s="332"/>
      <c r="C14" s="333"/>
      <c r="D14" s="337" t="s">
        <v>12</v>
      </c>
      <c r="E14" s="277"/>
      <c r="F14" s="277"/>
      <c r="G14" s="277"/>
      <c r="H14" s="277"/>
      <c r="I14" s="278"/>
      <c r="J14" s="12"/>
      <c r="K14" s="13" t="s">
        <v>13</v>
      </c>
      <c r="L14" s="344" t="s">
        <v>14</v>
      </c>
      <c r="M14" s="344"/>
      <c r="N14" s="344"/>
      <c r="O14" s="344"/>
      <c r="P14" s="344"/>
    </row>
    <row r="15" spans="1:18" ht="19.5" customHeight="1">
      <c r="A15" s="331"/>
      <c r="B15" s="332"/>
      <c r="C15" s="333"/>
      <c r="D15" s="345" t="s">
        <v>15</v>
      </c>
      <c r="E15" s="346"/>
      <c r="F15" s="346"/>
      <c r="G15" s="346"/>
      <c r="H15" s="346"/>
      <c r="I15" s="346"/>
      <c r="J15" s="346"/>
      <c r="K15" s="346" t="s">
        <v>16</v>
      </c>
      <c r="L15" s="346"/>
      <c r="M15" s="346"/>
      <c r="N15" s="346"/>
      <c r="O15" s="346"/>
      <c r="P15" s="347"/>
    </row>
    <row r="16" spans="1:18" ht="19.5" customHeight="1">
      <c r="A16" s="334"/>
      <c r="B16" s="335"/>
      <c r="C16" s="336"/>
      <c r="D16" s="348" t="s">
        <v>17</v>
      </c>
      <c r="E16" s="310"/>
      <c r="F16" s="310"/>
      <c r="G16" s="310"/>
      <c r="H16" s="310"/>
      <c r="I16" s="310"/>
      <c r="J16" s="310"/>
      <c r="K16" s="310" t="s">
        <v>18</v>
      </c>
      <c r="L16" s="310"/>
      <c r="M16" s="310"/>
      <c r="N16" s="310"/>
      <c r="O16" s="310"/>
      <c r="P16" s="311"/>
    </row>
    <row r="17" spans="1:16" ht="10.5" customHeight="1">
      <c r="A17" s="14"/>
      <c r="B17" s="14"/>
      <c r="C17" s="15"/>
      <c r="D17" s="14"/>
      <c r="E17" s="14"/>
      <c r="F17" s="14"/>
      <c r="G17" s="14"/>
      <c r="H17" s="14"/>
      <c r="I17" s="14"/>
      <c r="J17" s="14"/>
      <c r="K17" s="14"/>
      <c r="L17" s="14"/>
      <c r="M17" s="14"/>
      <c r="N17" s="15"/>
      <c r="O17" s="14"/>
      <c r="P17" s="5"/>
    </row>
    <row r="18" spans="1:16" ht="20.25" customHeight="1">
      <c r="A18" s="312" t="s">
        <v>19</v>
      </c>
      <c r="B18" s="313"/>
      <c r="C18" s="313"/>
      <c r="D18" s="314"/>
      <c r="E18" s="318" t="s">
        <v>20</v>
      </c>
      <c r="F18" s="319"/>
      <c r="G18" s="319"/>
      <c r="H18" s="319"/>
      <c r="I18" s="319"/>
      <c r="J18" s="319"/>
      <c r="K18" s="319"/>
      <c r="L18" s="319"/>
      <c r="M18" s="319"/>
      <c r="N18" s="319"/>
      <c r="O18" s="320"/>
      <c r="P18" s="324" t="s">
        <v>21</v>
      </c>
    </row>
    <row r="19" spans="1:16" ht="30" customHeight="1">
      <c r="A19" s="315"/>
      <c r="B19" s="316"/>
      <c r="C19" s="316"/>
      <c r="D19" s="317"/>
      <c r="E19" s="321"/>
      <c r="F19" s="322"/>
      <c r="G19" s="322"/>
      <c r="H19" s="322"/>
      <c r="I19" s="322"/>
      <c r="J19" s="322"/>
      <c r="K19" s="322"/>
      <c r="L19" s="322"/>
      <c r="M19" s="322"/>
      <c r="N19" s="322"/>
      <c r="O19" s="323"/>
      <c r="P19" s="325"/>
    </row>
    <row r="20" spans="1:16" ht="20.25" customHeight="1">
      <c r="A20" s="326" t="s">
        <v>22</v>
      </c>
      <c r="B20" s="327"/>
      <c r="C20" s="327"/>
      <c r="D20" s="327"/>
      <c r="E20" s="327"/>
      <c r="F20" s="327"/>
      <c r="G20" s="327"/>
      <c r="H20" s="327"/>
      <c r="I20" s="327"/>
      <c r="J20" s="327"/>
      <c r="K20" s="327"/>
      <c r="L20" s="327"/>
      <c r="M20" s="327"/>
      <c r="N20" s="327"/>
      <c r="O20" s="327"/>
      <c r="P20" s="16"/>
    </row>
    <row r="21" spans="1:16" s="17" customFormat="1" ht="12.9" customHeight="1">
      <c r="A21" s="289" t="s">
        <v>23</v>
      </c>
      <c r="B21" s="290"/>
      <c r="C21" s="290"/>
      <c r="D21" s="291"/>
      <c r="E21" s="298" t="s">
        <v>445</v>
      </c>
      <c r="F21" s="299"/>
      <c r="G21" s="299"/>
      <c r="H21" s="299"/>
      <c r="I21" s="299"/>
      <c r="J21" s="299"/>
      <c r="K21" s="299"/>
      <c r="L21" s="299"/>
      <c r="M21" s="299"/>
      <c r="N21" s="299"/>
      <c r="O21" s="300"/>
      <c r="P21" s="301">
        <f>K12*0.8*6000*J14</f>
        <v>0</v>
      </c>
    </row>
    <row r="22" spans="1:16" s="17" customFormat="1" ht="12.9" customHeight="1">
      <c r="A22" s="292"/>
      <c r="B22" s="293"/>
      <c r="C22" s="293"/>
      <c r="D22" s="294"/>
      <c r="E22" s="304" t="s">
        <v>24</v>
      </c>
      <c r="F22" s="305"/>
      <c r="G22" s="305"/>
      <c r="H22" s="305"/>
      <c r="I22" s="305"/>
      <c r="J22" s="305"/>
      <c r="K22" s="305"/>
      <c r="L22" s="305"/>
      <c r="M22" s="305"/>
      <c r="N22" s="305"/>
      <c r="O22" s="306"/>
      <c r="P22" s="302"/>
    </row>
    <row r="23" spans="1:16" s="17" customFormat="1" ht="12.9" customHeight="1">
      <c r="A23" s="295"/>
      <c r="B23" s="296"/>
      <c r="C23" s="296"/>
      <c r="D23" s="297"/>
      <c r="E23" s="307" t="s">
        <v>25</v>
      </c>
      <c r="F23" s="308"/>
      <c r="G23" s="308"/>
      <c r="H23" s="308"/>
      <c r="I23" s="308"/>
      <c r="J23" s="308"/>
      <c r="K23" s="308"/>
      <c r="L23" s="308"/>
      <c r="M23" s="308"/>
      <c r="N23" s="308"/>
      <c r="O23" s="309"/>
      <c r="P23" s="303"/>
    </row>
    <row r="24" spans="1:16" s="17" customFormat="1" ht="12.9" customHeight="1">
      <c r="A24" s="289" t="s">
        <v>26</v>
      </c>
      <c r="B24" s="290"/>
      <c r="C24" s="290"/>
      <c r="D24" s="291"/>
      <c r="E24" s="18"/>
      <c r="F24" s="349"/>
      <c r="G24" s="349"/>
      <c r="H24" s="299" t="s">
        <v>27</v>
      </c>
      <c r="I24" s="299"/>
      <c r="J24" s="299"/>
      <c r="K24" s="299"/>
      <c r="L24" s="299"/>
      <c r="M24" s="299"/>
      <c r="N24" s="299"/>
      <c r="O24" s="300"/>
      <c r="P24" s="301">
        <f>F25*J14</f>
        <v>0</v>
      </c>
    </row>
    <row r="25" spans="1:16" s="17" customFormat="1" ht="12.9" customHeight="1">
      <c r="A25" s="292"/>
      <c r="B25" s="293"/>
      <c r="C25" s="293"/>
      <c r="D25" s="294"/>
      <c r="E25" s="19"/>
      <c r="F25" s="350"/>
      <c r="G25" s="350"/>
      <c r="H25" s="351" t="s">
        <v>28</v>
      </c>
      <c r="I25" s="351"/>
      <c r="J25" s="351"/>
      <c r="K25" s="351"/>
      <c r="L25" s="351"/>
      <c r="M25" s="351"/>
      <c r="N25" s="351"/>
      <c r="O25" s="352"/>
      <c r="P25" s="302"/>
    </row>
    <row r="26" spans="1:16" s="17" customFormat="1" ht="12.9" customHeight="1">
      <c r="A26" s="295"/>
      <c r="B26" s="296"/>
      <c r="C26" s="296"/>
      <c r="D26" s="297"/>
      <c r="E26" s="307" t="s">
        <v>29</v>
      </c>
      <c r="F26" s="308"/>
      <c r="G26" s="308"/>
      <c r="H26" s="308"/>
      <c r="I26" s="308"/>
      <c r="J26" s="308"/>
      <c r="K26" s="308"/>
      <c r="L26" s="308"/>
      <c r="M26" s="308"/>
      <c r="N26" s="308"/>
      <c r="O26" s="309"/>
      <c r="P26" s="303"/>
    </row>
    <row r="27" spans="1:16" s="17" customFormat="1" ht="12.9" customHeight="1">
      <c r="A27" s="289" t="s">
        <v>30</v>
      </c>
      <c r="B27" s="290"/>
      <c r="C27" s="290"/>
      <c r="D27" s="291"/>
      <c r="E27" s="298" t="s">
        <v>31</v>
      </c>
      <c r="F27" s="299"/>
      <c r="G27" s="299"/>
      <c r="H27" s="299"/>
      <c r="I27" s="299"/>
      <c r="J27" s="299"/>
      <c r="K27" s="299"/>
      <c r="L27" s="299"/>
      <c r="M27" s="299"/>
      <c r="N27" s="299"/>
      <c r="O27" s="300"/>
      <c r="P27" s="301">
        <v>0</v>
      </c>
    </row>
    <row r="28" spans="1:16" s="17" customFormat="1" ht="12.9" customHeight="1">
      <c r="A28" s="292"/>
      <c r="B28" s="293"/>
      <c r="C28" s="293"/>
      <c r="D28" s="294"/>
      <c r="E28" s="304" t="s">
        <v>32</v>
      </c>
      <c r="F28" s="305"/>
      <c r="G28" s="305"/>
      <c r="H28" s="305"/>
      <c r="I28" s="305"/>
      <c r="J28" s="305"/>
      <c r="K28" s="305"/>
      <c r="L28" s="305"/>
      <c r="M28" s="305"/>
      <c r="N28" s="305"/>
      <c r="O28" s="306"/>
      <c r="P28" s="302"/>
    </row>
    <row r="29" spans="1:16" s="17" customFormat="1" ht="12.9" customHeight="1">
      <c r="A29" s="295"/>
      <c r="B29" s="296"/>
      <c r="C29" s="296"/>
      <c r="D29" s="297"/>
      <c r="E29" s="307"/>
      <c r="F29" s="308"/>
      <c r="G29" s="308"/>
      <c r="H29" s="308"/>
      <c r="I29" s="308"/>
      <c r="J29" s="308"/>
      <c r="K29" s="308"/>
      <c r="L29" s="308"/>
      <c r="M29" s="308"/>
      <c r="N29" s="308"/>
      <c r="O29" s="309"/>
      <c r="P29" s="303"/>
    </row>
    <row r="30" spans="1:16" ht="12.9" customHeight="1">
      <c r="A30" s="345" t="s">
        <v>33</v>
      </c>
      <c r="B30" s="346"/>
      <c r="C30" s="346"/>
      <c r="D30" s="347"/>
      <c r="E30" s="356" t="s">
        <v>34</v>
      </c>
      <c r="F30" s="357"/>
      <c r="G30" s="357"/>
      <c r="H30" s="357"/>
      <c r="I30" s="357"/>
      <c r="J30" s="357"/>
      <c r="K30" s="357"/>
      <c r="L30" s="357"/>
      <c r="M30" s="357"/>
      <c r="N30" s="357"/>
      <c r="O30" s="358"/>
      <c r="P30" s="301">
        <v>150000</v>
      </c>
    </row>
    <row r="31" spans="1:16" ht="12.9" customHeight="1">
      <c r="A31" s="353"/>
      <c r="B31" s="354"/>
      <c r="C31" s="354"/>
      <c r="D31" s="355"/>
      <c r="E31" s="359" t="s">
        <v>444</v>
      </c>
      <c r="F31" s="360"/>
      <c r="G31" s="360"/>
      <c r="H31" s="360"/>
      <c r="I31" s="360"/>
      <c r="J31" s="360"/>
      <c r="K31" s="360"/>
      <c r="L31" s="360"/>
      <c r="M31" s="360"/>
      <c r="N31" s="360"/>
      <c r="O31" s="361"/>
      <c r="P31" s="302"/>
    </row>
    <row r="32" spans="1:16" ht="12.75" customHeight="1">
      <c r="A32" s="348"/>
      <c r="B32" s="310"/>
      <c r="C32" s="310"/>
      <c r="D32" s="311"/>
      <c r="E32" s="362" t="s">
        <v>35</v>
      </c>
      <c r="F32" s="363"/>
      <c r="G32" s="363"/>
      <c r="H32" s="363"/>
      <c r="I32" s="363"/>
      <c r="J32" s="363"/>
      <c r="K32" s="363"/>
      <c r="L32" s="363"/>
      <c r="M32" s="363"/>
      <c r="N32" s="363"/>
      <c r="O32" s="364"/>
      <c r="P32" s="303"/>
    </row>
    <row r="33" spans="1:16" ht="12.9" customHeight="1">
      <c r="A33" s="289" t="s">
        <v>36</v>
      </c>
      <c r="B33" s="290"/>
      <c r="C33" s="290"/>
      <c r="D33" s="291"/>
      <c r="E33" s="298" t="s">
        <v>37</v>
      </c>
      <c r="F33" s="299"/>
      <c r="G33" s="299"/>
      <c r="H33" s="299"/>
      <c r="I33" s="299"/>
      <c r="J33" s="299"/>
      <c r="K33" s="299"/>
      <c r="L33" s="299"/>
      <c r="M33" s="299"/>
      <c r="N33" s="299"/>
      <c r="O33" s="300"/>
      <c r="P33" s="301">
        <v>60000</v>
      </c>
    </row>
    <row r="34" spans="1:16" ht="12.9" customHeight="1">
      <c r="A34" s="292"/>
      <c r="B34" s="293"/>
      <c r="C34" s="293"/>
      <c r="D34" s="294"/>
      <c r="E34" s="374"/>
      <c r="F34" s="375"/>
      <c r="G34" s="375"/>
      <c r="H34" s="375"/>
      <c r="I34" s="375"/>
      <c r="J34" s="375"/>
      <c r="K34" s="375"/>
      <c r="L34" s="375"/>
      <c r="M34" s="375"/>
      <c r="N34" s="375"/>
      <c r="O34" s="376"/>
      <c r="P34" s="302"/>
    </row>
    <row r="35" spans="1:16" ht="12.9" customHeight="1">
      <c r="A35" s="295"/>
      <c r="B35" s="296"/>
      <c r="C35" s="296"/>
      <c r="D35" s="297"/>
      <c r="E35" s="377"/>
      <c r="F35" s="378"/>
      <c r="G35" s="378"/>
      <c r="H35" s="378"/>
      <c r="I35" s="378"/>
      <c r="J35" s="378"/>
      <c r="K35" s="378"/>
      <c r="L35" s="378"/>
      <c r="M35" s="378"/>
      <c r="N35" s="378"/>
      <c r="O35" s="379"/>
      <c r="P35" s="303"/>
    </row>
    <row r="36" spans="1:16" ht="12.9" customHeight="1">
      <c r="A36" s="345" t="s">
        <v>38</v>
      </c>
      <c r="B36" s="346"/>
      <c r="C36" s="346"/>
      <c r="D36" s="347"/>
      <c r="E36" s="365" t="s">
        <v>39</v>
      </c>
      <c r="F36" s="366"/>
      <c r="G36" s="366"/>
      <c r="H36" s="366"/>
      <c r="I36" s="366"/>
      <c r="J36" s="366"/>
      <c r="K36" s="366"/>
      <c r="L36" s="366"/>
      <c r="M36" s="366"/>
      <c r="N36" s="366"/>
      <c r="O36" s="367"/>
      <c r="P36" s="301">
        <v>0</v>
      </c>
    </row>
    <row r="37" spans="1:16" ht="12.9" customHeight="1">
      <c r="A37" s="353"/>
      <c r="B37" s="354"/>
      <c r="C37" s="354"/>
      <c r="D37" s="355"/>
      <c r="E37" s="368" t="s">
        <v>40</v>
      </c>
      <c r="F37" s="369"/>
      <c r="G37" s="369"/>
      <c r="H37" s="369"/>
      <c r="I37" s="369"/>
      <c r="J37" s="369"/>
      <c r="K37" s="369"/>
      <c r="L37" s="369"/>
      <c r="M37" s="369"/>
      <c r="N37" s="369"/>
      <c r="O37" s="370"/>
      <c r="P37" s="302"/>
    </row>
    <row r="38" spans="1:16" ht="12.9" customHeight="1">
      <c r="A38" s="348"/>
      <c r="B38" s="310"/>
      <c r="C38" s="310"/>
      <c r="D38" s="311"/>
      <c r="E38" s="371"/>
      <c r="F38" s="372"/>
      <c r="G38" s="372"/>
      <c r="H38" s="372"/>
      <c r="I38" s="372"/>
      <c r="J38" s="372"/>
      <c r="K38" s="372"/>
      <c r="L38" s="372"/>
      <c r="M38" s="372"/>
      <c r="N38" s="372"/>
      <c r="O38" s="373"/>
      <c r="P38" s="303"/>
    </row>
    <row r="39" spans="1:16" ht="12.9" customHeight="1">
      <c r="A39" s="345" t="s">
        <v>41</v>
      </c>
      <c r="B39" s="346"/>
      <c r="C39" s="346"/>
      <c r="D39" s="347"/>
      <c r="E39" s="298" t="s">
        <v>446</v>
      </c>
      <c r="F39" s="299"/>
      <c r="G39" s="299"/>
      <c r="H39" s="299"/>
      <c r="I39" s="299"/>
      <c r="J39" s="299"/>
      <c r="K39" s="299"/>
      <c r="L39" s="299"/>
      <c r="M39" s="299"/>
      <c r="N39" s="299"/>
      <c r="O39" s="300"/>
      <c r="P39" s="301">
        <f>K13*1000*J14</f>
        <v>0</v>
      </c>
    </row>
    <row r="40" spans="1:16" ht="12.9" customHeight="1">
      <c r="A40" s="353"/>
      <c r="B40" s="354"/>
      <c r="C40" s="354"/>
      <c r="D40" s="355"/>
      <c r="E40" s="359" t="s">
        <v>42</v>
      </c>
      <c r="F40" s="360"/>
      <c r="G40" s="360"/>
      <c r="H40" s="360"/>
      <c r="I40" s="360"/>
      <c r="J40" s="360"/>
      <c r="K40" s="360"/>
      <c r="L40" s="360"/>
      <c r="M40" s="360"/>
      <c r="N40" s="360"/>
      <c r="O40" s="361"/>
      <c r="P40" s="302"/>
    </row>
    <row r="41" spans="1:16" ht="12.75" customHeight="1">
      <c r="A41" s="348"/>
      <c r="B41" s="310"/>
      <c r="C41" s="310"/>
      <c r="D41" s="311"/>
      <c r="E41" s="380"/>
      <c r="F41" s="381"/>
      <c r="G41" s="381"/>
      <c r="H41" s="381"/>
      <c r="I41" s="381"/>
      <c r="J41" s="381"/>
      <c r="K41" s="381"/>
      <c r="L41" s="381"/>
      <c r="M41" s="381"/>
      <c r="N41" s="381"/>
      <c r="O41" s="382"/>
      <c r="P41" s="303"/>
    </row>
    <row r="42" spans="1:16" ht="12.9" customHeight="1">
      <c r="A42" s="345" t="s">
        <v>43</v>
      </c>
      <c r="B42" s="346"/>
      <c r="C42" s="346"/>
      <c r="D42" s="347"/>
      <c r="E42" s="298" t="s">
        <v>44</v>
      </c>
      <c r="F42" s="299"/>
      <c r="G42" s="299"/>
      <c r="H42" s="299"/>
      <c r="I42" s="299"/>
      <c r="J42" s="299"/>
      <c r="K42" s="299"/>
      <c r="L42" s="299"/>
      <c r="M42" s="299"/>
      <c r="N42" s="299"/>
      <c r="O42" s="300"/>
      <c r="P42" s="301">
        <f>ROUNDUP(SUM(P21:P41)*0.4,0)</f>
        <v>84000</v>
      </c>
    </row>
    <row r="43" spans="1:16" ht="12.9" customHeight="1">
      <c r="A43" s="353"/>
      <c r="B43" s="354"/>
      <c r="C43" s="354"/>
      <c r="D43" s="355"/>
      <c r="E43" s="304" t="s">
        <v>45</v>
      </c>
      <c r="F43" s="305"/>
      <c r="G43" s="305"/>
      <c r="H43" s="305"/>
      <c r="I43" s="305"/>
      <c r="J43" s="305"/>
      <c r="K43" s="305"/>
      <c r="L43" s="305"/>
      <c r="M43" s="305"/>
      <c r="N43" s="305"/>
      <c r="O43" s="306"/>
      <c r="P43" s="302"/>
    </row>
    <row r="44" spans="1:16" ht="12.9" customHeight="1">
      <c r="A44" s="348"/>
      <c r="B44" s="310"/>
      <c r="C44" s="310"/>
      <c r="D44" s="311"/>
      <c r="E44" s="371" t="s">
        <v>46</v>
      </c>
      <c r="F44" s="372"/>
      <c r="G44" s="372"/>
      <c r="H44" s="372"/>
      <c r="I44" s="372"/>
      <c r="J44" s="372"/>
      <c r="K44" s="372"/>
      <c r="L44" s="372"/>
      <c r="M44" s="372"/>
      <c r="N44" s="372"/>
      <c r="O44" s="373"/>
      <c r="P44" s="303"/>
    </row>
    <row r="45" spans="1:16" ht="12.9" customHeight="1">
      <c r="A45" s="345" t="s">
        <v>47</v>
      </c>
      <c r="B45" s="346"/>
      <c r="C45" s="346"/>
      <c r="D45" s="347"/>
      <c r="E45" s="383"/>
      <c r="F45" s="384"/>
      <c r="G45" s="384"/>
      <c r="H45" s="384"/>
      <c r="I45" s="384"/>
      <c r="J45" s="384"/>
      <c r="K45" s="384"/>
      <c r="L45" s="384"/>
      <c r="M45" s="384"/>
      <c r="N45" s="384"/>
      <c r="O45" s="385"/>
      <c r="P45" s="301">
        <f>SUM(P21:P44)</f>
        <v>294000</v>
      </c>
    </row>
    <row r="46" spans="1:16" ht="12.9" customHeight="1">
      <c r="A46" s="331" t="s">
        <v>48</v>
      </c>
      <c r="B46" s="332"/>
      <c r="C46" s="332"/>
      <c r="D46" s="333"/>
      <c r="E46" s="386" t="s">
        <v>49</v>
      </c>
      <c r="F46" s="387"/>
      <c r="G46" s="387"/>
      <c r="H46" s="387"/>
      <c r="I46" s="387"/>
      <c r="J46" s="387"/>
      <c r="K46" s="387"/>
      <c r="L46" s="387"/>
      <c r="M46" s="387"/>
      <c r="N46" s="387"/>
      <c r="O46" s="388"/>
      <c r="P46" s="302"/>
    </row>
    <row r="47" spans="1:16" ht="12.9" customHeight="1">
      <c r="A47" s="334"/>
      <c r="B47" s="335"/>
      <c r="C47" s="335"/>
      <c r="D47" s="336"/>
      <c r="E47" s="371"/>
      <c r="F47" s="372"/>
      <c r="G47" s="372"/>
      <c r="H47" s="372"/>
      <c r="I47" s="372"/>
      <c r="J47" s="372"/>
      <c r="K47" s="372"/>
      <c r="L47" s="372"/>
      <c r="M47" s="372"/>
      <c r="N47" s="372"/>
      <c r="O47" s="373"/>
      <c r="P47" s="303"/>
    </row>
    <row r="48" spans="1:16" ht="20.25" customHeight="1">
      <c r="A48" s="326" t="s">
        <v>50</v>
      </c>
      <c r="B48" s="327"/>
      <c r="C48" s="327"/>
      <c r="D48" s="327"/>
      <c r="E48" s="327"/>
      <c r="F48" s="327"/>
      <c r="G48" s="327"/>
      <c r="H48" s="327"/>
      <c r="I48" s="327"/>
      <c r="J48" s="327"/>
      <c r="K48" s="327"/>
      <c r="L48" s="327"/>
      <c r="M48" s="327"/>
      <c r="N48" s="327"/>
      <c r="O48" s="327"/>
      <c r="P48" s="20"/>
    </row>
    <row r="49" spans="1:20" ht="12.9" customHeight="1">
      <c r="A49" s="345" t="s">
        <v>51</v>
      </c>
      <c r="B49" s="346"/>
      <c r="C49" s="346"/>
      <c r="D49" s="347"/>
      <c r="E49" s="298" t="s">
        <v>52</v>
      </c>
      <c r="F49" s="299"/>
      <c r="G49" s="299"/>
      <c r="H49" s="299"/>
      <c r="I49" s="299"/>
      <c r="J49" s="299"/>
      <c r="K49" s="299"/>
      <c r="L49" s="299"/>
      <c r="M49" s="299"/>
      <c r="N49" s="299"/>
      <c r="O49" s="300"/>
      <c r="P49" s="301">
        <f>ROUNDUP(P45*0.3,0)</f>
        <v>88200</v>
      </c>
    </row>
    <row r="50" spans="1:20" ht="12.9" customHeight="1">
      <c r="A50" s="353"/>
      <c r="B50" s="354"/>
      <c r="C50" s="354"/>
      <c r="D50" s="355"/>
      <c r="E50" s="304" t="s">
        <v>53</v>
      </c>
      <c r="F50" s="305"/>
      <c r="G50" s="305"/>
      <c r="H50" s="305"/>
      <c r="I50" s="305"/>
      <c r="J50" s="305"/>
      <c r="K50" s="305"/>
      <c r="L50" s="305"/>
      <c r="M50" s="305"/>
      <c r="N50" s="305"/>
      <c r="O50" s="306"/>
      <c r="P50" s="302"/>
    </row>
    <row r="51" spans="1:20" ht="12.9" customHeight="1">
      <c r="A51" s="348"/>
      <c r="B51" s="310"/>
      <c r="C51" s="310"/>
      <c r="D51" s="311"/>
      <c r="E51" s="371"/>
      <c r="F51" s="372"/>
      <c r="G51" s="372"/>
      <c r="H51" s="372"/>
      <c r="I51" s="372"/>
      <c r="J51" s="372"/>
      <c r="K51" s="372"/>
      <c r="L51" s="372"/>
      <c r="M51" s="372"/>
      <c r="N51" s="372"/>
      <c r="O51" s="373"/>
      <c r="P51" s="303"/>
    </row>
    <row r="52" spans="1:20" ht="12.9" customHeight="1">
      <c r="A52" s="328" t="s">
        <v>54</v>
      </c>
      <c r="B52" s="329"/>
      <c r="C52" s="329"/>
      <c r="D52" s="330"/>
      <c r="E52" s="383"/>
      <c r="F52" s="384"/>
      <c r="G52" s="384"/>
      <c r="H52" s="384"/>
      <c r="I52" s="384"/>
      <c r="J52" s="384"/>
      <c r="K52" s="384"/>
      <c r="L52" s="384"/>
      <c r="M52" s="384"/>
      <c r="N52" s="384"/>
      <c r="O52" s="385"/>
      <c r="P52" s="301">
        <f>P45+P49</f>
        <v>382200</v>
      </c>
    </row>
    <row r="53" spans="1:20" ht="12.9" customHeight="1">
      <c r="A53" s="331"/>
      <c r="B53" s="332"/>
      <c r="C53" s="332"/>
      <c r="D53" s="333"/>
      <c r="E53" s="390" t="s">
        <v>55</v>
      </c>
      <c r="F53" s="391"/>
      <c r="G53" s="391"/>
      <c r="H53" s="391"/>
      <c r="I53" s="391"/>
      <c r="J53" s="391"/>
      <c r="K53" s="391"/>
      <c r="L53" s="391"/>
      <c r="M53" s="391"/>
      <c r="N53" s="391"/>
      <c r="O53" s="392"/>
      <c r="P53" s="302"/>
    </row>
    <row r="54" spans="1:20" ht="12.9" customHeight="1">
      <c r="A54" s="334"/>
      <c r="B54" s="335"/>
      <c r="C54" s="335"/>
      <c r="D54" s="336"/>
      <c r="E54" s="371"/>
      <c r="F54" s="372"/>
      <c r="G54" s="372"/>
      <c r="H54" s="372"/>
      <c r="I54" s="372"/>
      <c r="J54" s="372"/>
      <c r="K54" s="372"/>
      <c r="L54" s="372"/>
      <c r="M54" s="372"/>
      <c r="N54" s="372"/>
      <c r="O54" s="373"/>
      <c r="P54" s="303"/>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389" t="s">
        <v>58</v>
      </c>
      <c r="C58" s="389"/>
      <c r="D58" s="389"/>
      <c r="E58" s="389"/>
      <c r="F58" s="389"/>
      <c r="G58" s="389"/>
      <c r="H58" s="389"/>
      <c r="I58" s="389"/>
      <c r="J58" s="389"/>
      <c r="K58" s="389"/>
      <c r="L58" s="389"/>
      <c r="M58" s="389"/>
      <c r="N58" s="389"/>
      <c r="O58" s="389"/>
      <c r="P58" s="389"/>
      <c r="Q58" s="23"/>
      <c r="R58" s="23"/>
      <c r="S58" s="23"/>
      <c r="T58" s="23"/>
    </row>
    <row r="59" spans="1:20" s="25" customFormat="1" ht="15" customHeight="1">
      <c r="A59" s="23"/>
      <c r="B59" s="393" t="s">
        <v>59</v>
      </c>
      <c r="C59" s="393"/>
      <c r="D59" s="393"/>
      <c r="E59" s="393"/>
      <c r="F59" s="393"/>
      <c r="G59" s="393"/>
      <c r="H59" s="393"/>
      <c r="I59" s="393"/>
      <c r="J59" s="393"/>
      <c r="K59" s="393"/>
      <c r="L59" s="393"/>
      <c r="M59" s="393"/>
      <c r="N59" s="393"/>
      <c r="O59" s="393"/>
      <c r="P59" s="393"/>
      <c r="Q59" s="26"/>
      <c r="R59" s="26"/>
      <c r="S59" s="26"/>
    </row>
    <row r="60" spans="1:20" s="25" customFormat="1" ht="15" customHeight="1">
      <c r="A60" s="23"/>
      <c r="B60" s="393" t="s">
        <v>60</v>
      </c>
      <c r="C60" s="393"/>
      <c r="D60" s="393"/>
      <c r="E60" s="393"/>
      <c r="F60" s="393"/>
      <c r="G60" s="393"/>
      <c r="H60" s="393"/>
      <c r="I60" s="393"/>
      <c r="J60" s="393"/>
      <c r="K60" s="393"/>
      <c r="L60" s="393"/>
      <c r="M60" s="393"/>
      <c r="N60" s="393"/>
      <c r="O60" s="393"/>
      <c r="P60" s="393"/>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389" t="s">
        <v>62</v>
      </c>
      <c r="C63" s="389"/>
      <c r="D63" s="389"/>
      <c r="E63" s="389"/>
      <c r="F63" s="389"/>
      <c r="G63" s="389"/>
      <c r="H63" s="389"/>
      <c r="I63" s="389"/>
      <c r="J63" s="389"/>
      <c r="K63" s="389"/>
      <c r="L63" s="389"/>
      <c r="M63" s="389"/>
      <c r="N63" s="389"/>
      <c r="O63" s="389"/>
      <c r="P63" s="389"/>
      <c r="Q63" s="28"/>
      <c r="R63" s="28"/>
      <c r="S63" s="28"/>
      <c r="T63" s="28"/>
    </row>
    <row r="64" spans="1:20" s="23" customFormat="1" ht="15" customHeight="1">
      <c r="A64" s="28"/>
      <c r="B64" s="393" t="s">
        <v>63</v>
      </c>
      <c r="C64" s="393"/>
      <c r="D64" s="393"/>
      <c r="E64" s="393"/>
      <c r="F64" s="393"/>
      <c r="G64" s="393"/>
      <c r="H64" s="393"/>
      <c r="I64" s="393"/>
      <c r="J64" s="393"/>
      <c r="K64" s="393"/>
      <c r="L64" s="393"/>
      <c r="M64" s="393"/>
      <c r="N64" s="393"/>
      <c r="O64" s="393"/>
      <c r="P64" s="393"/>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360" t="s">
        <v>65</v>
      </c>
      <c r="C67" s="360"/>
      <c r="D67" s="360"/>
      <c r="E67" s="360"/>
      <c r="F67" s="360"/>
      <c r="G67" s="360"/>
      <c r="H67" s="360"/>
      <c r="I67" s="360"/>
      <c r="J67" s="360"/>
      <c r="K67" s="360"/>
      <c r="L67" s="360"/>
      <c r="M67" s="360"/>
      <c r="N67" s="360"/>
      <c r="O67" s="360"/>
      <c r="P67" s="360"/>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B59:P59"/>
    <mergeCell ref="B60:P60"/>
    <mergeCell ref="B63:P63"/>
    <mergeCell ref="B64:P64"/>
    <mergeCell ref="B67:P67"/>
    <mergeCell ref="B58:P58"/>
    <mergeCell ref="A48:O48"/>
    <mergeCell ref="A49:D51"/>
    <mergeCell ref="E49:O49"/>
    <mergeCell ref="P49:P51"/>
    <mergeCell ref="E50:O50"/>
    <mergeCell ref="E51:O51"/>
    <mergeCell ref="A52:D54"/>
    <mergeCell ref="E52:O52"/>
    <mergeCell ref="P52:P54"/>
    <mergeCell ref="E53:O53"/>
    <mergeCell ref="E54:O54"/>
    <mergeCell ref="A45:D45"/>
    <mergeCell ref="E45:O45"/>
    <mergeCell ref="P45:P47"/>
    <mergeCell ref="A46:D47"/>
    <mergeCell ref="E46:O46"/>
    <mergeCell ref="E47:O47"/>
    <mergeCell ref="A39:D41"/>
    <mergeCell ref="E39:O39"/>
    <mergeCell ref="P39:P41"/>
    <mergeCell ref="E40:O40"/>
    <mergeCell ref="E41:O41"/>
    <mergeCell ref="A42:D44"/>
    <mergeCell ref="E42:O42"/>
    <mergeCell ref="P42:P44"/>
    <mergeCell ref="E43:O43"/>
    <mergeCell ref="E44:O44"/>
    <mergeCell ref="A33:D35"/>
    <mergeCell ref="E33:O33"/>
    <mergeCell ref="P33:P35"/>
    <mergeCell ref="E34:O34"/>
    <mergeCell ref="E35:O35"/>
    <mergeCell ref="A36:D38"/>
    <mergeCell ref="E36:O36"/>
    <mergeCell ref="P36:P38"/>
    <mergeCell ref="E37:O37"/>
    <mergeCell ref="E38:O38"/>
    <mergeCell ref="A27:D29"/>
    <mergeCell ref="E27:O27"/>
    <mergeCell ref="P27:P29"/>
    <mergeCell ref="E28:O28"/>
    <mergeCell ref="E29:O29"/>
    <mergeCell ref="A30:D32"/>
    <mergeCell ref="E30:O30"/>
    <mergeCell ref="P30:P32"/>
    <mergeCell ref="E31:O31"/>
    <mergeCell ref="E32:O32"/>
    <mergeCell ref="D16:J16"/>
    <mergeCell ref="A24:D26"/>
    <mergeCell ref="F24:G24"/>
    <mergeCell ref="H24:O24"/>
    <mergeCell ref="P24:P26"/>
    <mergeCell ref="F25:G25"/>
    <mergeCell ref="H25:O25"/>
    <mergeCell ref="E26:O26"/>
    <mergeCell ref="D13:J13"/>
    <mergeCell ref="L13:P13"/>
    <mergeCell ref="D14:I14"/>
    <mergeCell ref="L14:P14"/>
    <mergeCell ref="D15:J15"/>
    <mergeCell ref="K15:P15"/>
    <mergeCell ref="K2:L2"/>
    <mergeCell ref="M2:P2"/>
    <mergeCell ref="K3:L4"/>
    <mergeCell ref="A21:D23"/>
    <mergeCell ref="E21:O21"/>
    <mergeCell ref="P21:P23"/>
    <mergeCell ref="E22:O22"/>
    <mergeCell ref="E23:O23"/>
    <mergeCell ref="K16:P16"/>
    <mergeCell ref="A18:D19"/>
    <mergeCell ref="E18:O19"/>
    <mergeCell ref="P18:P19"/>
    <mergeCell ref="A20:O20"/>
    <mergeCell ref="A12:C16"/>
    <mergeCell ref="D12:J12"/>
    <mergeCell ref="L12:P12"/>
    <mergeCell ref="A11:C11"/>
    <mergeCell ref="D11:P11"/>
    <mergeCell ref="A8:P9"/>
    <mergeCell ref="A10:C10"/>
    <mergeCell ref="D10:P10"/>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280" t="s">
        <v>1</v>
      </c>
      <c r="K2" s="281"/>
      <c r="L2" s="282"/>
      <c r="M2" s="283"/>
      <c r="N2" s="283"/>
      <c r="O2" s="284"/>
    </row>
    <row r="3" spans="1:15" ht="14.25" customHeight="1">
      <c r="E3" s="32"/>
      <c r="F3" s="32"/>
      <c r="G3" s="6"/>
      <c r="H3" s="6"/>
      <c r="I3" s="2"/>
      <c r="J3" s="285" t="s">
        <v>2</v>
      </c>
      <c r="K3" s="286"/>
      <c r="L3" s="3" t="s">
        <v>3</v>
      </c>
      <c r="M3" s="236"/>
      <c r="N3" s="237"/>
      <c r="O3" s="238"/>
    </row>
    <row r="4" spans="1:15" ht="15" customHeight="1" thickBot="1">
      <c r="E4" s="32"/>
      <c r="F4" s="32"/>
      <c r="G4" s="6"/>
      <c r="H4" s="6"/>
      <c r="I4" s="2"/>
      <c r="J4" s="287"/>
      <c r="K4" s="288"/>
      <c r="L4" s="4" t="s">
        <v>447</v>
      </c>
      <c r="M4" s="239"/>
      <c r="N4" s="240"/>
      <c r="O4" s="241"/>
    </row>
    <row r="5" spans="1:15">
      <c r="E5" s="5"/>
      <c r="F5" s="5"/>
      <c r="G5" s="5"/>
      <c r="H5" s="5"/>
      <c r="I5" s="5"/>
      <c r="J5" s="5"/>
      <c r="K5" s="5"/>
      <c r="L5" s="2"/>
      <c r="M5" s="2"/>
      <c r="N5" s="6"/>
    </row>
    <row r="6" spans="1:15">
      <c r="L6" s="5"/>
      <c r="M6" s="1" t="s">
        <v>4</v>
      </c>
    </row>
    <row r="7" spans="1:15">
      <c r="J7" s="5"/>
      <c r="K7" s="5"/>
    </row>
    <row r="8" spans="1:15" s="7" customFormat="1" ht="16.5" customHeight="1">
      <c r="A8" s="279" t="s">
        <v>68</v>
      </c>
      <c r="B8" s="279"/>
      <c r="C8" s="279"/>
      <c r="D8" s="279"/>
      <c r="E8" s="279"/>
      <c r="F8" s="279"/>
      <c r="G8" s="279"/>
      <c r="H8" s="279"/>
      <c r="I8" s="279"/>
      <c r="J8" s="279"/>
      <c r="K8" s="279"/>
      <c r="L8" s="279"/>
      <c r="M8" s="279"/>
      <c r="N8" s="279"/>
      <c r="O8" s="279"/>
    </row>
    <row r="9" spans="1:15" s="7" customFormat="1" ht="16.5" customHeight="1">
      <c r="A9" s="279"/>
      <c r="B9" s="279"/>
      <c r="C9" s="279"/>
      <c r="D9" s="279"/>
      <c r="E9" s="279"/>
      <c r="F9" s="279"/>
      <c r="G9" s="279"/>
      <c r="H9" s="279"/>
      <c r="I9" s="279"/>
      <c r="J9" s="279"/>
      <c r="K9" s="279"/>
      <c r="L9" s="279"/>
      <c r="M9" s="279"/>
      <c r="N9" s="279"/>
      <c r="O9" s="279"/>
    </row>
    <row r="10" spans="1:15" s="7" customFormat="1" ht="9" customHeight="1">
      <c r="A10" s="33"/>
      <c r="B10" s="33"/>
      <c r="C10" s="33"/>
      <c r="D10" s="33"/>
      <c r="E10" s="33"/>
      <c r="F10" s="33"/>
      <c r="G10" s="33"/>
      <c r="H10" s="33"/>
      <c r="I10" s="33"/>
      <c r="J10" s="33"/>
      <c r="K10" s="33"/>
      <c r="L10" s="33"/>
      <c r="M10" s="33"/>
      <c r="N10" s="33"/>
      <c r="O10" s="33"/>
    </row>
    <row r="11" spans="1:15" ht="18.75" customHeight="1">
      <c r="A11" s="328" t="s">
        <v>69</v>
      </c>
      <c r="B11" s="329"/>
      <c r="C11" s="329"/>
      <c r="D11" s="330"/>
      <c r="E11" s="329"/>
      <c r="F11" s="329"/>
      <c r="G11" s="329"/>
      <c r="H11" s="329"/>
      <c r="I11" s="329"/>
      <c r="J11" s="329"/>
      <c r="K11" s="329"/>
      <c r="L11" s="329"/>
      <c r="M11" s="329"/>
      <c r="N11" s="329"/>
      <c r="O11" s="330"/>
    </row>
    <row r="12" spans="1:15" ht="28.5" customHeight="1">
      <c r="A12" s="396" t="s">
        <v>70</v>
      </c>
      <c r="B12" s="397"/>
      <c r="C12" s="397"/>
      <c r="D12" s="398"/>
      <c r="E12" s="397"/>
      <c r="F12" s="397"/>
      <c r="G12" s="397"/>
      <c r="H12" s="397"/>
      <c r="I12" s="397"/>
      <c r="J12" s="397"/>
      <c r="K12" s="397"/>
      <c r="L12" s="397"/>
      <c r="M12" s="397"/>
      <c r="N12" s="397"/>
      <c r="O12" s="398"/>
    </row>
    <row r="13" spans="1:15" ht="10.5" customHeight="1">
      <c r="A13" s="14"/>
      <c r="B13" s="14"/>
      <c r="C13" s="14"/>
      <c r="D13" s="14"/>
      <c r="E13" s="14"/>
      <c r="F13" s="14"/>
      <c r="G13" s="14"/>
      <c r="H13" s="14"/>
      <c r="I13" s="14"/>
      <c r="J13" s="14"/>
      <c r="K13" s="14"/>
      <c r="L13" s="14"/>
      <c r="M13" s="14"/>
      <c r="N13" s="14"/>
    </row>
    <row r="14" spans="1:15" ht="20.25" customHeight="1">
      <c r="A14" s="312" t="s">
        <v>71</v>
      </c>
      <c r="B14" s="313"/>
      <c r="C14" s="313"/>
      <c r="D14" s="314"/>
      <c r="E14" s="318" t="s">
        <v>72</v>
      </c>
      <c r="F14" s="319"/>
      <c r="G14" s="319"/>
      <c r="H14" s="319"/>
      <c r="I14" s="319"/>
      <c r="J14" s="319"/>
      <c r="K14" s="319"/>
      <c r="L14" s="319"/>
      <c r="M14" s="320"/>
      <c r="N14" s="34" t="s">
        <v>21</v>
      </c>
      <c r="O14" s="394" t="s">
        <v>73</v>
      </c>
    </row>
    <row r="15" spans="1:15" ht="30" customHeight="1">
      <c r="A15" s="315"/>
      <c r="B15" s="316"/>
      <c r="C15" s="316"/>
      <c r="D15" s="317"/>
      <c r="E15" s="321"/>
      <c r="F15" s="322"/>
      <c r="G15" s="322"/>
      <c r="H15" s="322"/>
      <c r="I15" s="322"/>
      <c r="J15" s="322"/>
      <c r="K15" s="322"/>
      <c r="L15" s="322"/>
      <c r="M15" s="323"/>
      <c r="N15" s="34" t="s">
        <v>74</v>
      </c>
      <c r="O15" s="395"/>
    </row>
    <row r="16" spans="1:15" s="17" customFormat="1" ht="12.9" customHeight="1">
      <c r="A16" s="289" t="s">
        <v>75</v>
      </c>
      <c r="B16" s="290"/>
      <c r="C16" s="290"/>
      <c r="D16" s="291"/>
      <c r="E16" s="292" t="s">
        <v>76</v>
      </c>
      <c r="F16" s="399"/>
      <c r="G16" s="399"/>
      <c r="H16" s="399"/>
      <c r="I16" s="399"/>
      <c r="J16" s="399"/>
      <c r="K16" s="399"/>
      <c r="L16" s="399"/>
      <c r="M16" s="400"/>
      <c r="N16" s="401">
        <v>2500</v>
      </c>
      <c r="O16" s="402" t="s">
        <v>77</v>
      </c>
    </row>
    <row r="17" spans="1:15" s="17" customFormat="1" ht="12.9" customHeight="1">
      <c r="A17" s="292"/>
      <c r="B17" s="293"/>
      <c r="C17" s="293"/>
      <c r="D17" s="294"/>
      <c r="E17" s="304" t="s">
        <v>78</v>
      </c>
      <c r="F17" s="305"/>
      <c r="G17" s="305"/>
      <c r="H17" s="305"/>
      <c r="I17" s="305"/>
      <c r="J17" s="305"/>
      <c r="K17" s="305"/>
      <c r="L17" s="305"/>
      <c r="M17" s="306"/>
      <c r="N17" s="401"/>
      <c r="O17" s="402"/>
    </row>
    <row r="18" spans="1:15" s="17" customFormat="1" ht="31.5" customHeight="1">
      <c r="A18" s="295"/>
      <c r="B18" s="296"/>
      <c r="C18" s="296"/>
      <c r="D18" s="297"/>
      <c r="E18" s="403" t="s">
        <v>79</v>
      </c>
      <c r="F18" s="404"/>
      <c r="G18" s="404"/>
      <c r="H18" s="404"/>
      <c r="I18" s="404"/>
      <c r="J18" s="404"/>
      <c r="K18" s="404"/>
      <c r="L18" s="404"/>
      <c r="M18" s="405"/>
      <c r="N18" s="401"/>
      <c r="O18" s="402"/>
    </row>
    <row r="19" spans="1:15" ht="12.9" customHeight="1">
      <c r="A19" s="345" t="s">
        <v>80</v>
      </c>
      <c r="B19" s="346"/>
      <c r="C19" s="346"/>
      <c r="D19" s="347"/>
      <c r="E19" s="356" t="s">
        <v>81</v>
      </c>
      <c r="F19" s="357"/>
      <c r="G19" s="357"/>
      <c r="H19" s="357"/>
      <c r="I19" s="357"/>
      <c r="J19" s="357"/>
      <c r="K19" s="357"/>
      <c r="L19" s="357"/>
      <c r="M19" s="358"/>
      <c r="N19" s="406">
        <v>4000</v>
      </c>
      <c r="O19" s="408" t="s">
        <v>82</v>
      </c>
    </row>
    <row r="20" spans="1:15" ht="12.9" customHeight="1">
      <c r="A20" s="353"/>
      <c r="B20" s="354"/>
      <c r="C20" s="354"/>
      <c r="D20" s="355"/>
      <c r="E20" s="359" t="s">
        <v>83</v>
      </c>
      <c r="F20" s="360"/>
      <c r="G20" s="360"/>
      <c r="H20" s="360"/>
      <c r="I20" s="360"/>
      <c r="J20" s="360"/>
      <c r="K20" s="360"/>
      <c r="L20" s="360"/>
      <c r="M20" s="361"/>
      <c r="N20" s="401"/>
      <c r="O20" s="402"/>
    </row>
    <row r="21" spans="1:15" ht="12.9" customHeight="1">
      <c r="A21" s="353"/>
      <c r="B21" s="354"/>
      <c r="C21" s="354"/>
      <c r="D21" s="355"/>
      <c r="E21" s="353" t="s">
        <v>84</v>
      </c>
      <c r="F21" s="354"/>
      <c r="G21" s="354"/>
      <c r="H21" s="354"/>
      <c r="I21" s="354"/>
      <c r="J21" s="354"/>
      <c r="K21" s="354"/>
      <c r="L21" s="354"/>
      <c r="M21" s="355"/>
      <c r="N21" s="401"/>
      <c r="O21" s="402"/>
    </row>
    <row r="22" spans="1:15" ht="12.9" customHeight="1">
      <c r="A22" s="353"/>
      <c r="B22" s="354"/>
      <c r="C22" s="354"/>
      <c r="D22" s="355"/>
      <c r="E22" s="353"/>
      <c r="F22" s="354"/>
      <c r="G22" s="354"/>
      <c r="H22" s="354"/>
      <c r="I22" s="354"/>
      <c r="J22" s="354"/>
      <c r="K22" s="354"/>
      <c r="L22" s="354"/>
      <c r="M22" s="355"/>
      <c r="N22" s="401"/>
      <c r="O22" s="402"/>
    </row>
    <row r="23" spans="1:15" ht="12.9" customHeight="1">
      <c r="A23" s="353"/>
      <c r="B23" s="354"/>
      <c r="C23" s="354"/>
      <c r="D23" s="355"/>
      <c r="E23" s="353"/>
      <c r="F23" s="354"/>
      <c r="G23" s="354"/>
      <c r="H23" s="354"/>
      <c r="I23" s="354"/>
      <c r="J23" s="354"/>
      <c r="K23" s="354"/>
      <c r="L23" s="354"/>
      <c r="M23" s="355"/>
      <c r="N23" s="401"/>
      <c r="O23" s="402"/>
    </row>
    <row r="24" spans="1:15" ht="12.75" customHeight="1">
      <c r="A24" s="348"/>
      <c r="B24" s="310"/>
      <c r="C24" s="310"/>
      <c r="D24" s="311"/>
      <c r="E24" s="348"/>
      <c r="F24" s="310"/>
      <c r="G24" s="310"/>
      <c r="H24" s="310"/>
      <c r="I24" s="310"/>
      <c r="J24" s="310"/>
      <c r="K24" s="310"/>
      <c r="L24" s="310"/>
      <c r="M24" s="311"/>
      <c r="N24" s="407"/>
      <c r="O24" s="409"/>
    </row>
    <row r="25" spans="1:15" ht="12.9" customHeight="1">
      <c r="A25" s="289" t="s">
        <v>85</v>
      </c>
      <c r="B25" s="290"/>
      <c r="C25" s="290"/>
      <c r="D25" s="291"/>
      <c r="E25" s="289" t="s">
        <v>86</v>
      </c>
      <c r="F25" s="290"/>
      <c r="G25" s="290"/>
      <c r="H25" s="290"/>
      <c r="I25" s="290"/>
      <c r="J25" s="290"/>
      <c r="K25" s="290"/>
      <c r="L25" s="290"/>
      <c r="M25" s="291"/>
      <c r="N25" s="416">
        <v>1000</v>
      </c>
      <c r="O25" s="419" t="s">
        <v>87</v>
      </c>
    </row>
    <row r="26" spans="1:15" ht="12.9" customHeight="1">
      <c r="A26" s="292"/>
      <c r="B26" s="293"/>
      <c r="C26" s="293"/>
      <c r="D26" s="294"/>
      <c r="E26" s="410"/>
      <c r="F26" s="411"/>
      <c r="G26" s="411"/>
      <c r="H26" s="411"/>
      <c r="I26" s="411"/>
      <c r="J26" s="411"/>
      <c r="K26" s="411"/>
      <c r="L26" s="411"/>
      <c r="M26" s="412"/>
      <c r="N26" s="417"/>
      <c r="O26" s="420"/>
    </row>
    <row r="27" spans="1:15" ht="12.9" customHeight="1">
      <c r="A27" s="295"/>
      <c r="B27" s="296"/>
      <c r="C27" s="296"/>
      <c r="D27" s="297"/>
      <c r="E27" s="413"/>
      <c r="F27" s="414"/>
      <c r="G27" s="414"/>
      <c r="H27" s="414"/>
      <c r="I27" s="414"/>
      <c r="J27" s="414"/>
      <c r="K27" s="414"/>
      <c r="L27" s="414"/>
      <c r="M27" s="415"/>
      <c r="N27" s="418"/>
      <c r="O27" s="421"/>
    </row>
    <row r="28" spans="1:15" ht="12.9" customHeight="1">
      <c r="A28" s="345" t="s">
        <v>88</v>
      </c>
      <c r="B28" s="346"/>
      <c r="C28" s="346"/>
      <c r="D28" s="347"/>
      <c r="E28" s="289" t="s">
        <v>89</v>
      </c>
      <c r="F28" s="290"/>
      <c r="G28" s="290"/>
      <c r="H28" s="290"/>
      <c r="I28" s="290"/>
      <c r="J28" s="290"/>
      <c r="K28" s="290"/>
      <c r="L28" s="290"/>
      <c r="M28" s="291"/>
      <c r="N28" s="406" t="s">
        <v>90</v>
      </c>
      <c r="O28" s="422"/>
    </row>
    <row r="29" spans="1:15" ht="12.9" customHeight="1">
      <c r="A29" s="353"/>
      <c r="B29" s="354"/>
      <c r="C29" s="354"/>
      <c r="D29" s="355"/>
      <c r="E29" s="410"/>
      <c r="F29" s="411"/>
      <c r="G29" s="411"/>
      <c r="H29" s="411"/>
      <c r="I29" s="411"/>
      <c r="J29" s="411"/>
      <c r="K29" s="411"/>
      <c r="L29" s="411"/>
      <c r="M29" s="412"/>
      <c r="N29" s="401"/>
      <c r="O29" s="423"/>
    </row>
    <row r="30" spans="1:15" ht="12.9" customHeight="1">
      <c r="A30" s="348"/>
      <c r="B30" s="310"/>
      <c r="C30" s="310"/>
      <c r="D30" s="311"/>
      <c r="E30" s="413"/>
      <c r="F30" s="414"/>
      <c r="G30" s="414"/>
      <c r="H30" s="414"/>
      <c r="I30" s="414"/>
      <c r="J30" s="414"/>
      <c r="K30" s="414"/>
      <c r="L30" s="414"/>
      <c r="M30" s="415"/>
      <c r="N30" s="407"/>
      <c r="O30" s="424"/>
    </row>
    <row r="31" spans="1:15" ht="12.9" customHeight="1">
      <c r="A31" s="345" t="s">
        <v>91</v>
      </c>
      <c r="B31" s="346"/>
      <c r="C31" s="346"/>
      <c r="D31" s="347"/>
      <c r="E31" s="289" t="s">
        <v>92</v>
      </c>
      <c r="F31" s="290"/>
      <c r="G31" s="290"/>
      <c r="H31" s="290"/>
      <c r="I31" s="290"/>
      <c r="J31" s="290"/>
      <c r="K31" s="290"/>
      <c r="L31" s="290"/>
      <c r="M31" s="291"/>
      <c r="N31" s="406">
        <v>350</v>
      </c>
      <c r="O31" s="408" t="s">
        <v>93</v>
      </c>
    </row>
    <row r="32" spans="1:15" ht="12.9" customHeight="1">
      <c r="A32" s="353"/>
      <c r="B32" s="354"/>
      <c r="C32" s="354"/>
      <c r="D32" s="355"/>
      <c r="E32" s="425"/>
      <c r="F32" s="426"/>
      <c r="G32" s="426"/>
      <c r="H32" s="426"/>
      <c r="I32" s="426"/>
      <c r="J32" s="426"/>
      <c r="K32" s="426"/>
      <c r="L32" s="426"/>
      <c r="M32" s="427"/>
      <c r="N32" s="401"/>
      <c r="O32" s="402"/>
    </row>
    <row r="33" spans="1:15" ht="12.75" customHeight="1">
      <c r="A33" s="348"/>
      <c r="B33" s="310"/>
      <c r="C33" s="310"/>
      <c r="D33" s="311"/>
      <c r="E33" s="428"/>
      <c r="F33" s="429"/>
      <c r="G33" s="429"/>
      <c r="H33" s="429"/>
      <c r="I33" s="429"/>
      <c r="J33" s="429"/>
      <c r="K33" s="429"/>
      <c r="L33" s="429"/>
      <c r="M33" s="430"/>
      <c r="N33" s="407"/>
      <c r="O33" s="409"/>
    </row>
    <row r="34" spans="1:15" s="23" customFormat="1" ht="5.25" customHeight="1">
      <c r="A34" s="21"/>
      <c r="B34" s="21"/>
      <c r="C34" s="21"/>
      <c r="D34" s="21"/>
      <c r="E34" s="21"/>
      <c r="F34" s="21"/>
      <c r="G34" s="21"/>
      <c r="H34" s="21"/>
      <c r="I34" s="21"/>
      <c r="J34" s="21"/>
      <c r="K34" s="21"/>
      <c r="L34" s="21"/>
      <c r="M34" s="21"/>
      <c r="N34" s="22"/>
    </row>
    <row r="35" spans="1:15" ht="16.5" customHeight="1">
      <c r="B35" s="393"/>
      <c r="C35" s="393"/>
      <c r="D35" s="393"/>
      <c r="E35" s="393"/>
      <c r="F35" s="393"/>
      <c r="G35" s="393"/>
      <c r="H35" s="393"/>
      <c r="I35" s="393"/>
      <c r="J35" s="393"/>
      <c r="K35" s="393"/>
      <c r="L35" s="393"/>
      <c r="M35" s="393"/>
      <c r="N35" s="393"/>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A31:D33"/>
    <mergeCell ref="E31:M33"/>
    <mergeCell ref="N31:N33"/>
    <mergeCell ref="O31:O33"/>
    <mergeCell ref="B35:N35"/>
    <mergeCell ref="A25:D27"/>
    <mergeCell ref="E25:M27"/>
    <mergeCell ref="N25:N27"/>
    <mergeCell ref="O25:O27"/>
    <mergeCell ref="A28:D30"/>
    <mergeCell ref="E28:M30"/>
    <mergeCell ref="N28:N30"/>
    <mergeCell ref="O28:O30"/>
    <mergeCell ref="A19:D24"/>
    <mergeCell ref="E19:M19"/>
    <mergeCell ref="N19:N24"/>
    <mergeCell ref="O19:O24"/>
    <mergeCell ref="E20:M20"/>
    <mergeCell ref="E21:M24"/>
    <mergeCell ref="A16:D18"/>
    <mergeCell ref="E16:M16"/>
    <mergeCell ref="N16:N18"/>
    <mergeCell ref="O16:O18"/>
    <mergeCell ref="E17:M17"/>
    <mergeCell ref="E18:M18"/>
    <mergeCell ref="J2:K2"/>
    <mergeCell ref="J3:K4"/>
    <mergeCell ref="A14:D15"/>
    <mergeCell ref="E14:M15"/>
    <mergeCell ref="O14:O15"/>
    <mergeCell ref="L2:O2"/>
    <mergeCell ref="A12:D12"/>
    <mergeCell ref="E12:O12"/>
    <mergeCell ref="A8:O9"/>
    <mergeCell ref="A11:D11"/>
    <mergeCell ref="E11:O11"/>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election activeCell="K11" sqref="K11"/>
    </sheetView>
  </sheetViews>
  <sheetFormatPr defaultColWidth="10.109375" defaultRowHeight="12"/>
  <cols>
    <col min="1" max="1" width="5" style="96" customWidth="1"/>
    <col min="2" max="2" width="5.33203125" style="95" customWidth="1"/>
    <col min="3" max="3" width="6.6640625" style="95" customWidth="1"/>
    <col min="4" max="4" width="45.6640625" style="96" customWidth="1"/>
    <col min="5" max="5" width="5.6640625" style="95" customWidth="1"/>
    <col min="6" max="6" width="28.109375" style="96" customWidth="1"/>
    <col min="7" max="7" width="6.44140625" style="96" customWidth="1"/>
    <col min="8" max="8" width="30.33203125" style="95" customWidth="1"/>
    <col min="9" max="9" width="6.44140625" style="95" customWidth="1"/>
    <col min="10" max="10" width="14.88671875" style="96" customWidth="1"/>
    <col min="11" max="11" width="14.6640625" style="96" customWidth="1"/>
    <col min="12" max="12" width="6.44140625" style="96" customWidth="1"/>
    <col min="13" max="13" width="5.5546875" style="96" customWidth="1"/>
    <col min="14" max="14" width="7" style="96" customWidth="1"/>
    <col min="15" max="15" width="4.109375" style="96" customWidth="1"/>
    <col min="16" max="16" width="24.109375" style="96" customWidth="1"/>
    <col min="17" max="17" width="1.5546875" style="96" customWidth="1"/>
    <col min="18" max="18" width="6.88671875" style="96" bestFit="1" customWidth="1"/>
    <col min="19" max="19" width="5.6640625" style="96" customWidth="1"/>
    <col min="20" max="20" width="4.109375" style="96" bestFit="1" customWidth="1"/>
    <col min="21" max="21" width="6.88671875" style="96" bestFit="1" customWidth="1"/>
    <col min="22" max="22" width="5.5546875" style="96" customWidth="1"/>
    <col min="23" max="23" width="4.109375" style="96" bestFit="1" customWidth="1"/>
    <col min="24" max="16384" width="10.109375" style="96"/>
  </cols>
  <sheetData>
    <row r="1" spans="2:18" ht="12.6" thickBot="1"/>
    <row r="2" spans="2:18" ht="18" customHeight="1" thickBot="1">
      <c r="B2" s="94" t="s">
        <v>94</v>
      </c>
      <c r="K2" s="259" t="s">
        <v>278</v>
      </c>
      <c r="L2" s="432"/>
      <c r="M2" s="432"/>
      <c r="N2" s="432"/>
      <c r="O2" s="432"/>
      <c r="P2" s="433"/>
    </row>
    <row r="3" spans="2:18" ht="18" customHeight="1">
      <c r="K3" s="434" t="s">
        <v>279</v>
      </c>
      <c r="L3" s="260" t="s">
        <v>3</v>
      </c>
      <c r="M3" s="260"/>
      <c r="N3" s="261"/>
      <c r="O3" s="261"/>
      <c r="P3" s="262"/>
    </row>
    <row r="4" spans="2:18" ht="17.25" customHeight="1" thickBot="1">
      <c r="K4" s="435"/>
      <c r="L4" s="263" t="s">
        <v>447</v>
      </c>
      <c r="M4" s="263"/>
      <c r="N4" s="264"/>
      <c r="O4" s="264"/>
      <c r="P4" s="265"/>
    </row>
    <row r="5" spans="2:18" ht="24.75" customHeight="1">
      <c r="B5" s="431" t="s">
        <v>280</v>
      </c>
      <c r="C5" s="431"/>
      <c r="D5" s="431"/>
      <c r="M5" s="97"/>
      <c r="P5" s="266" t="s">
        <v>448</v>
      </c>
    </row>
    <row r="6" spans="2:18" ht="26.25" customHeight="1">
      <c r="B6" s="436" t="s">
        <v>281</v>
      </c>
      <c r="C6" s="437"/>
      <c r="D6" s="437"/>
      <c r="E6" s="437"/>
      <c r="F6" s="437"/>
      <c r="G6" s="437"/>
      <c r="H6" s="437"/>
      <c r="I6" s="437"/>
      <c r="J6" s="437"/>
      <c r="K6" s="437"/>
      <c r="L6" s="437"/>
      <c r="M6" s="437"/>
      <c r="N6" s="437"/>
      <c r="O6" s="437"/>
      <c r="P6" s="438"/>
    </row>
    <row r="7" spans="2:18" ht="24" customHeight="1">
      <c r="B7" s="439" t="s">
        <v>282</v>
      </c>
      <c r="C7" s="439"/>
      <c r="D7" s="439"/>
      <c r="E7" s="441" t="s">
        <v>283</v>
      </c>
      <c r="F7" s="443"/>
      <c r="G7" s="443"/>
      <c r="H7" s="443"/>
      <c r="I7" s="443"/>
      <c r="J7" s="443"/>
      <c r="K7" s="444"/>
      <c r="L7" s="444"/>
      <c r="M7" s="445"/>
      <c r="N7" s="446" t="s">
        <v>284</v>
      </c>
      <c r="O7" s="447"/>
      <c r="P7" s="448"/>
    </row>
    <row r="8" spans="2:18" ht="30.75" customHeight="1">
      <c r="B8" s="440"/>
      <c r="C8" s="440"/>
      <c r="D8" s="440"/>
      <c r="E8" s="441"/>
      <c r="F8" s="98" t="s">
        <v>285</v>
      </c>
      <c r="G8" s="99"/>
      <c r="H8" s="98" t="s">
        <v>286</v>
      </c>
      <c r="I8" s="99"/>
      <c r="J8" s="98" t="s">
        <v>287</v>
      </c>
      <c r="K8" s="242"/>
      <c r="L8" s="99"/>
      <c r="M8" s="455" t="s">
        <v>240</v>
      </c>
      <c r="N8" s="449"/>
      <c r="O8" s="450"/>
      <c r="P8" s="451"/>
    </row>
    <row r="9" spans="2:18" ht="51" customHeight="1">
      <c r="B9" s="440"/>
      <c r="C9" s="440"/>
      <c r="D9" s="440"/>
      <c r="E9" s="442"/>
      <c r="F9" s="100">
        <v>1</v>
      </c>
      <c r="G9" s="101"/>
      <c r="H9" s="100">
        <v>3</v>
      </c>
      <c r="I9" s="101"/>
      <c r="J9" s="100">
        <v>5</v>
      </c>
      <c r="K9" s="243"/>
      <c r="L9" s="101"/>
      <c r="M9" s="456"/>
      <c r="N9" s="452"/>
      <c r="O9" s="453"/>
      <c r="P9" s="454"/>
    </row>
    <row r="10" spans="2:18" ht="37.5" customHeight="1">
      <c r="B10" s="102" t="s">
        <v>288</v>
      </c>
      <c r="C10" s="457" t="s">
        <v>289</v>
      </c>
      <c r="D10" s="458"/>
      <c r="E10" s="103">
        <v>1</v>
      </c>
      <c r="F10" s="104" t="s">
        <v>290</v>
      </c>
      <c r="G10" s="105"/>
      <c r="H10" s="104" t="s">
        <v>291</v>
      </c>
      <c r="I10" s="105"/>
      <c r="J10" s="106"/>
      <c r="K10" s="244"/>
      <c r="L10" s="107"/>
      <c r="M10" s="108">
        <f>IF(COUNTIF(F10:L10,"○")&gt;1,"E",IF(G10="○",E10,IF(I10="○",E10*3,IF(L10="○",E10*5,0))))</f>
        <v>0</v>
      </c>
      <c r="N10" s="459"/>
      <c r="O10" s="460"/>
      <c r="P10" s="461"/>
    </row>
    <row r="11" spans="2:18" ht="37.5" customHeight="1">
      <c r="B11" s="102" t="s">
        <v>292</v>
      </c>
      <c r="C11" s="457" t="s">
        <v>293</v>
      </c>
      <c r="D11" s="458"/>
      <c r="E11" s="103">
        <v>3</v>
      </c>
      <c r="F11" s="104" t="s">
        <v>294</v>
      </c>
      <c r="G11" s="105"/>
      <c r="H11" s="104" t="s">
        <v>295</v>
      </c>
      <c r="I11" s="105"/>
      <c r="J11" s="109"/>
      <c r="K11" s="245"/>
      <c r="L11" s="110"/>
      <c r="M11" s="108">
        <f t="shared" ref="M11:M42" si="0">IF(COUNTIF(F11:L11,"○")&gt;1,"E",IF(G11="○",E11,IF(I11="○",E11*3,IF(L11="○",E11*5,0))))</f>
        <v>0</v>
      </c>
      <c r="N11" s="459"/>
      <c r="O11" s="460"/>
      <c r="P11" s="461"/>
    </row>
    <row r="12" spans="2:18" ht="37.5" customHeight="1">
      <c r="B12" s="102" t="s">
        <v>296</v>
      </c>
      <c r="C12" s="457" t="s">
        <v>297</v>
      </c>
      <c r="D12" s="458"/>
      <c r="E12" s="103">
        <v>1</v>
      </c>
      <c r="F12" s="104" t="s">
        <v>298</v>
      </c>
      <c r="G12" s="105"/>
      <c r="H12" s="109"/>
      <c r="I12" s="111"/>
      <c r="J12" s="109"/>
      <c r="K12" s="245"/>
      <c r="L12" s="110"/>
      <c r="M12" s="108">
        <f t="shared" si="0"/>
        <v>0</v>
      </c>
      <c r="N12" s="459"/>
      <c r="O12" s="460"/>
      <c r="P12" s="461"/>
    </row>
    <row r="13" spans="2:18" ht="37.5" customHeight="1">
      <c r="B13" s="102" t="s">
        <v>299</v>
      </c>
      <c r="C13" s="462" t="s">
        <v>300</v>
      </c>
      <c r="D13" s="458"/>
      <c r="E13" s="103">
        <v>2</v>
      </c>
      <c r="F13" s="109"/>
      <c r="G13" s="111"/>
      <c r="H13" s="104" t="s">
        <v>301</v>
      </c>
      <c r="I13" s="105"/>
      <c r="J13" s="104" t="s">
        <v>302</v>
      </c>
      <c r="K13" s="246"/>
      <c r="L13" s="112"/>
      <c r="M13" s="108">
        <f t="shared" si="0"/>
        <v>0</v>
      </c>
      <c r="N13" s="459"/>
      <c r="O13" s="460"/>
      <c r="P13" s="461"/>
    </row>
    <row r="14" spans="2:18" ht="37.5" customHeight="1">
      <c r="B14" s="102" t="s">
        <v>303</v>
      </c>
      <c r="C14" s="457" t="s">
        <v>304</v>
      </c>
      <c r="D14" s="458"/>
      <c r="E14" s="103">
        <v>1</v>
      </c>
      <c r="F14" s="104" t="s">
        <v>305</v>
      </c>
      <c r="G14" s="105"/>
      <c r="H14" s="104" t="s">
        <v>306</v>
      </c>
      <c r="I14" s="105"/>
      <c r="J14" s="104" t="s">
        <v>307</v>
      </c>
      <c r="K14" s="246"/>
      <c r="L14" s="113"/>
      <c r="M14" s="108">
        <f t="shared" si="0"/>
        <v>0</v>
      </c>
      <c r="N14" s="459"/>
      <c r="O14" s="460"/>
      <c r="P14" s="461"/>
    </row>
    <row r="15" spans="2:18" ht="37.5" customHeight="1">
      <c r="B15" s="102" t="s">
        <v>308</v>
      </c>
      <c r="C15" s="457" t="s">
        <v>309</v>
      </c>
      <c r="D15" s="458"/>
      <c r="E15" s="103">
        <v>2</v>
      </c>
      <c r="F15" s="104" t="s">
        <v>310</v>
      </c>
      <c r="G15" s="105"/>
      <c r="H15" s="104" t="s">
        <v>311</v>
      </c>
      <c r="I15" s="105"/>
      <c r="J15" s="104" t="s">
        <v>312</v>
      </c>
      <c r="K15" s="246"/>
      <c r="L15" s="113"/>
      <c r="M15" s="108">
        <f t="shared" si="0"/>
        <v>0</v>
      </c>
      <c r="N15" s="459"/>
      <c r="O15" s="460"/>
      <c r="P15" s="461"/>
      <c r="R15" s="95"/>
    </row>
    <row r="16" spans="2:18" ht="37.5" customHeight="1">
      <c r="B16" s="114" t="s">
        <v>313</v>
      </c>
      <c r="C16" s="463" t="s">
        <v>314</v>
      </c>
      <c r="D16" s="464"/>
      <c r="E16" s="115">
        <v>3</v>
      </c>
      <c r="F16" s="116" t="s">
        <v>315</v>
      </c>
      <c r="G16" s="117"/>
      <c r="H16" s="116" t="s">
        <v>316</v>
      </c>
      <c r="I16" s="117"/>
      <c r="J16" s="116" t="s">
        <v>317</v>
      </c>
      <c r="K16" s="235"/>
      <c r="L16" s="118"/>
      <c r="M16" s="108">
        <f t="shared" si="0"/>
        <v>0</v>
      </c>
      <c r="N16" s="459"/>
      <c r="O16" s="460"/>
      <c r="P16" s="461"/>
      <c r="R16" s="95"/>
    </row>
    <row r="17" spans="1:23" ht="37.5" customHeight="1">
      <c r="B17" s="102" t="s">
        <v>318</v>
      </c>
      <c r="C17" s="462" t="s">
        <v>319</v>
      </c>
      <c r="D17" s="465"/>
      <c r="E17" s="103">
        <v>2</v>
      </c>
      <c r="F17" s="104" t="s">
        <v>320</v>
      </c>
      <c r="G17" s="105"/>
      <c r="H17" s="104" t="s">
        <v>321</v>
      </c>
      <c r="I17" s="105"/>
      <c r="J17" s="104" t="s">
        <v>322</v>
      </c>
      <c r="K17" s="246"/>
      <c r="L17" s="113"/>
      <c r="M17" s="119">
        <f t="shared" si="0"/>
        <v>0</v>
      </c>
      <c r="N17" s="459"/>
      <c r="O17" s="460"/>
      <c r="P17" s="461"/>
    </row>
    <row r="18" spans="1:23" ht="37.5" customHeight="1">
      <c r="B18" s="102" t="s">
        <v>323</v>
      </c>
      <c r="C18" s="457" t="s">
        <v>324</v>
      </c>
      <c r="D18" s="458"/>
      <c r="E18" s="103">
        <v>2</v>
      </c>
      <c r="F18" s="104" t="s">
        <v>325</v>
      </c>
      <c r="G18" s="105"/>
      <c r="H18" s="104" t="s">
        <v>326</v>
      </c>
      <c r="I18" s="105"/>
      <c r="J18" s="104" t="s">
        <v>327</v>
      </c>
      <c r="K18" s="246"/>
      <c r="L18" s="113"/>
      <c r="M18" s="108">
        <f t="shared" si="0"/>
        <v>0</v>
      </c>
      <c r="N18" s="459"/>
      <c r="O18" s="460"/>
      <c r="P18" s="461"/>
      <c r="S18" s="120"/>
      <c r="T18" s="120"/>
      <c r="U18" s="120"/>
    </row>
    <row r="19" spans="1:23" ht="37.5" customHeight="1">
      <c r="A19" s="121"/>
      <c r="B19" s="122" t="s">
        <v>328</v>
      </c>
      <c r="C19" s="457" t="s">
        <v>329</v>
      </c>
      <c r="D19" s="458"/>
      <c r="E19" s="103">
        <v>2</v>
      </c>
      <c r="F19" s="104" t="s">
        <v>330</v>
      </c>
      <c r="G19" s="105"/>
      <c r="H19" s="104" t="s">
        <v>331</v>
      </c>
      <c r="I19" s="105"/>
      <c r="J19" s="123" t="s">
        <v>332</v>
      </c>
      <c r="K19" s="247"/>
      <c r="L19" s="124"/>
      <c r="M19" s="119">
        <f>IF(COUNTIF(F19:L19,"○")&gt;1,"E",IF(G19="○",E19,IF(I19="○",E19*3,IF(L19="○",E19*5+IF(N19="",0,9*INT(N19/25-1)),0))))</f>
        <v>0</v>
      </c>
      <c r="N19" s="125"/>
      <c r="O19" s="126" t="s">
        <v>333</v>
      </c>
      <c r="P19" s="127"/>
      <c r="R19" s="128"/>
      <c r="S19" s="128"/>
      <c r="T19" s="128"/>
      <c r="U19" s="128"/>
      <c r="V19" s="128"/>
      <c r="W19" s="128"/>
    </row>
    <row r="20" spans="1:23" ht="37.5" customHeight="1">
      <c r="A20" s="121"/>
      <c r="B20" s="129" t="s">
        <v>334</v>
      </c>
      <c r="C20" s="474" t="s">
        <v>335</v>
      </c>
      <c r="D20" s="464"/>
      <c r="E20" s="115">
        <v>2</v>
      </c>
      <c r="F20" s="116">
        <v>1</v>
      </c>
      <c r="G20" s="117"/>
      <c r="H20" s="116">
        <v>2</v>
      </c>
      <c r="I20" s="117"/>
      <c r="J20" s="116" t="s">
        <v>336</v>
      </c>
      <c r="K20" s="235"/>
      <c r="L20" s="130"/>
      <c r="M20" s="119">
        <f t="shared" si="0"/>
        <v>0</v>
      </c>
      <c r="N20" s="475"/>
      <c r="O20" s="476"/>
      <c r="P20" s="477"/>
      <c r="R20" s="128"/>
      <c r="S20" s="128"/>
      <c r="T20" s="128"/>
      <c r="U20" s="128"/>
      <c r="V20" s="128"/>
      <c r="W20" s="128"/>
    </row>
    <row r="21" spans="1:23" ht="37.5" customHeight="1">
      <c r="A21" s="121"/>
      <c r="B21" s="131" t="s">
        <v>337</v>
      </c>
      <c r="C21" s="457" t="s">
        <v>338</v>
      </c>
      <c r="D21" s="458"/>
      <c r="E21" s="103">
        <v>2</v>
      </c>
      <c r="F21" s="106"/>
      <c r="G21" s="107"/>
      <c r="H21" s="104" t="s">
        <v>339</v>
      </c>
      <c r="I21" s="132"/>
      <c r="J21" s="106"/>
      <c r="K21" s="244"/>
      <c r="L21" s="107"/>
      <c r="M21" s="108">
        <f t="shared" si="0"/>
        <v>0</v>
      </c>
      <c r="N21" s="478"/>
      <c r="O21" s="479"/>
      <c r="P21" s="480"/>
    </row>
    <row r="22" spans="1:23" ht="37.5" customHeight="1">
      <c r="A22" s="121"/>
      <c r="B22" s="133" t="s">
        <v>340</v>
      </c>
      <c r="C22" s="462" t="s">
        <v>341</v>
      </c>
      <c r="D22" s="465"/>
      <c r="E22" s="134">
        <v>3</v>
      </c>
      <c r="F22" s="135" t="s">
        <v>342</v>
      </c>
      <c r="G22" s="136"/>
      <c r="H22" s="135" t="s">
        <v>343</v>
      </c>
      <c r="I22" s="136"/>
      <c r="J22" s="135" t="s">
        <v>344</v>
      </c>
      <c r="K22" s="248"/>
      <c r="L22" s="137"/>
      <c r="M22" s="138">
        <f t="shared" si="0"/>
        <v>0</v>
      </c>
      <c r="N22" s="481"/>
      <c r="O22" s="482"/>
      <c r="P22" s="483"/>
    </row>
    <row r="23" spans="1:23" ht="37.5" customHeight="1">
      <c r="A23" s="121"/>
      <c r="B23" s="139" t="s">
        <v>345</v>
      </c>
      <c r="C23" s="484" t="s">
        <v>346</v>
      </c>
      <c r="D23" s="140" t="s">
        <v>347</v>
      </c>
      <c r="E23" s="141">
        <v>2</v>
      </c>
      <c r="F23" s="142" t="s">
        <v>348</v>
      </c>
      <c r="G23" s="143"/>
      <c r="H23" s="142" t="s">
        <v>349</v>
      </c>
      <c r="I23" s="143"/>
      <c r="J23" s="142" t="s">
        <v>350</v>
      </c>
      <c r="K23" s="249"/>
      <c r="L23" s="144"/>
      <c r="M23" s="145">
        <f t="shared" si="0"/>
        <v>0</v>
      </c>
      <c r="N23" s="468"/>
      <c r="O23" s="469"/>
      <c r="P23" s="470"/>
    </row>
    <row r="24" spans="1:23" ht="37.5" customHeight="1">
      <c r="B24" s="146" t="s">
        <v>351</v>
      </c>
      <c r="C24" s="485"/>
      <c r="D24" s="147" t="s">
        <v>352</v>
      </c>
      <c r="E24" s="148">
        <v>1</v>
      </c>
      <c r="F24" s="149"/>
      <c r="G24" s="150"/>
      <c r="H24" s="151" t="s">
        <v>298</v>
      </c>
      <c r="I24" s="152"/>
      <c r="J24" s="149"/>
      <c r="K24" s="250"/>
      <c r="L24" s="153"/>
      <c r="M24" s="154">
        <f t="shared" si="0"/>
        <v>0</v>
      </c>
      <c r="N24" s="488"/>
      <c r="O24" s="489"/>
      <c r="P24" s="490"/>
    </row>
    <row r="25" spans="1:23" ht="37.5" customHeight="1">
      <c r="A25" s="121"/>
      <c r="B25" s="155" t="s">
        <v>353</v>
      </c>
      <c r="C25" s="486"/>
      <c r="D25" s="147" t="s">
        <v>354</v>
      </c>
      <c r="E25" s="148">
        <v>2</v>
      </c>
      <c r="F25" s="151" t="s">
        <v>355</v>
      </c>
      <c r="G25" s="152"/>
      <c r="H25" s="151" t="s">
        <v>356</v>
      </c>
      <c r="I25" s="152"/>
      <c r="J25" s="151" t="s">
        <v>357</v>
      </c>
      <c r="K25" s="251"/>
      <c r="L25" s="156"/>
      <c r="M25" s="154">
        <f t="shared" si="0"/>
        <v>0</v>
      </c>
      <c r="N25" s="488"/>
      <c r="O25" s="489"/>
      <c r="P25" s="490"/>
    </row>
    <row r="26" spans="1:23" ht="37.5" customHeight="1">
      <c r="A26" s="121"/>
      <c r="B26" s="157" t="s">
        <v>358</v>
      </c>
      <c r="C26" s="487"/>
      <c r="D26" s="158" t="s">
        <v>359</v>
      </c>
      <c r="E26" s="159">
        <v>1</v>
      </c>
      <c r="F26" s="160"/>
      <c r="G26" s="161"/>
      <c r="H26" s="162" t="s">
        <v>360</v>
      </c>
      <c r="I26" s="163"/>
      <c r="J26" s="160"/>
      <c r="K26" s="252"/>
      <c r="L26" s="164"/>
      <c r="M26" s="165">
        <f t="shared" si="0"/>
        <v>0</v>
      </c>
      <c r="N26" s="471"/>
      <c r="O26" s="472"/>
      <c r="P26" s="473"/>
    </row>
    <row r="27" spans="1:23" ht="37.5" customHeight="1">
      <c r="B27" s="166" t="s">
        <v>361</v>
      </c>
      <c r="C27" s="466" t="s">
        <v>362</v>
      </c>
      <c r="D27" s="167" t="s">
        <v>363</v>
      </c>
      <c r="E27" s="168">
        <v>2</v>
      </c>
      <c r="F27" s="142" t="s">
        <v>364</v>
      </c>
      <c r="G27" s="143"/>
      <c r="H27" s="142" t="s">
        <v>365</v>
      </c>
      <c r="I27" s="143"/>
      <c r="J27" s="169"/>
      <c r="K27" s="253"/>
      <c r="L27" s="170"/>
      <c r="M27" s="145">
        <f t="shared" si="0"/>
        <v>0</v>
      </c>
      <c r="N27" s="468"/>
      <c r="O27" s="469"/>
      <c r="P27" s="470"/>
    </row>
    <row r="28" spans="1:23" ht="37.5" customHeight="1">
      <c r="B28" s="171" t="s">
        <v>366</v>
      </c>
      <c r="C28" s="467"/>
      <c r="D28" s="172" t="s">
        <v>367</v>
      </c>
      <c r="E28" s="159">
        <v>2</v>
      </c>
      <c r="F28" s="162" t="s">
        <v>368</v>
      </c>
      <c r="G28" s="163"/>
      <c r="H28" s="173" t="s">
        <v>369</v>
      </c>
      <c r="I28" s="163"/>
      <c r="J28" s="160"/>
      <c r="K28" s="252"/>
      <c r="L28" s="164"/>
      <c r="M28" s="165">
        <f t="shared" si="0"/>
        <v>0</v>
      </c>
      <c r="N28" s="471"/>
      <c r="O28" s="472"/>
      <c r="P28" s="473"/>
    </row>
    <row r="29" spans="1:23" ht="37.5" customHeight="1">
      <c r="B29" s="174" t="s">
        <v>370</v>
      </c>
      <c r="C29" s="463" t="s">
        <v>371</v>
      </c>
      <c r="D29" s="464"/>
      <c r="E29" s="175">
        <v>2</v>
      </c>
      <c r="F29" s="176" t="s">
        <v>372</v>
      </c>
      <c r="G29" s="177"/>
      <c r="H29" s="176" t="s">
        <v>373</v>
      </c>
      <c r="I29" s="177"/>
      <c r="J29" s="176" t="s">
        <v>374</v>
      </c>
      <c r="K29" s="234"/>
      <c r="L29" s="178"/>
      <c r="M29" s="165">
        <f t="shared" si="0"/>
        <v>0</v>
      </c>
      <c r="N29" s="481"/>
      <c r="O29" s="482"/>
      <c r="P29" s="483"/>
    </row>
    <row r="30" spans="1:23" ht="37.5" customHeight="1">
      <c r="B30" s="114" t="s">
        <v>375</v>
      </c>
      <c r="C30" s="474" t="s">
        <v>376</v>
      </c>
      <c r="D30" s="464"/>
      <c r="E30" s="175">
        <v>2</v>
      </c>
      <c r="F30" s="179"/>
      <c r="G30" s="180"/>
      <c r="H30" s="176" t="s">
        <v>298</v>
      </c>
      <c r="I30" s="177"/>
      <c r="J30" s="179"/>
      <c r="K30" s="254"/>
      <c r="L30" s="181"/>
      <c r="M30" s="182">
        <f t="shared" si="0"/>
        <v>0</v>
      </c>
      <c r="N30" s="481"/>
      <c r="O30" s="482"/>
      <c r="P30" s="483"/>
    </row>
    <row r="31" spans="1:23" ht="37.5" customHeight="1">
      <c r="B31" s="102" t="s">
        <v>377</v>
      </c>
      <c r="C31" s="491" t="s">
        <v>378</v>
      </c>
      <c r="D31" s="492"/>
      <c r="E31" s="183">
        <v>1</v>
      </c>
      <c r="F31" s="179"/>
      <c r="G31" s="180"/>
      <c r="H31" s="184" t="s">
        <v>298</v>
      </c>
      <c r="I31" s="185"/>
      <c r="J31" s="179"/>
      <c r="K31" s="254"/>
      <c r="L31" s="181"/>
      <c r="M31" s="182">
        <f t="shared" si="0"/>
        <v>0</v>
      </c>
      <c r="N31" s="481"/>
      <c r="O31" s="482"/>
      <c r="P31" s="483"/>
    </row>
    <row r="32" spans="1:23" ht="37.5" customHeight="1">
      <c r="B32" s="186" t="s">
        <v>379</v>
      </c>
      <c r="C32" s="491" t="s">
        <v>380</v>
      </c>
      <c r="D32" s="492"/>
      <c r="E32" s="187">
        <v>1</v>
      </c>
      <c r="F32" s="104" t="s">
        <v>381</v>
      </c>
      <c r="G32" s="105"/>
      <c r="H32" s="104" t="s">
        <v>382</v>
      </c>
      <c r="I32" s="105"/>
      <c r="J32" s="109"/>
      <c r="K32" s="245"/>
      <c r="L32" s="188"/>
      <c r="M32" s="108">
        <f t="shared" si="0"/>
        <v>0</v>
      </c>
      <c r="N32" s="481"/>
      <c r="O32" s="482"/>
      <c r="P32" s="483"/>
    </row>
    <row r="33" spans="1:20" ht="37.5" customHeight="1">
      <c r="B33" s="186" t="s">
        <v>383</v>
      </c>
      <c r="C33" s="491" t="s">
        <v>384</v>
      </c>
      <c r="D33" s="492"/>
      <c r="E33" s="187">
        <v>1</v>
      </c>
      <c r="F33" s="104" t="s">
        <v>385</v>
      </c>
      <c r="G33" s="105"/>
      <c r="H33" s="104" t="s">
        <v>386</v>
      </c>
      <c r="I33" s="105"/>
      <c r="J33" s="109"/>
      <c r="K33" s="245"/>
      <c r="L33" s="188"/>
      <c r="M33" s="108">
        <f t="shared" si="0"/>
        <v>0</v>
      </c>
      <c r="N33" s="481"/>
      <c r="O33" s="482"/>
      <c r="P33" s="483"/>
    </row>
    <row r="34" spans="1:20" ht="37.5" customHeight="1">
      <c r="B34" s="186" t="s">
        <v>387</v>
      </c>
      <c r="C34" s="491" t="s">
        <v>388</v>
      </c>
      <c r="D34" s="492"/>
      <c r="E34" s="189">
        <v>2</v>
      </c>
      <c r="F34" s="135" t="s">
        <v>389</v>
      </c>
      <c r="G34" s="136"/>
      <c r="H34" s="135" t="s">
        <v>390</v>
      </c>
      <c r="I34" s="136"/>
      <c r="J34" s="190"/>
      <c r="K34" s="255"/>
      <c r="L34" s="191"/>
      <c r="M34" s="138">
        <f t="shared" si="0"/>
        <v>0</v>
      </c>
      <c r="N34" s="481"/>
      <c r="O34" s="482"/>
      <c r="P34" s="483"/>
    </row>
    <row r="35" spans="1:20" ht="37.5" customHeight="1">
      <c r="B35" s="186" t="s">
        <v>391</v>
      </c>
      <c r="C35" s="484" t="s">
        <v>392</v>
      </c>
      <c r="D35" s="192" t="s">
        <v>441</v>
      </c>
      <c r="E35" s="168">
        <v>1</v>
      </c>
      <c r="F35" s="179"/>
      <c r="G35" s="180"/>
      <c r="H35" s="142" t="s">
        <v>298</v>
      </c>
      <c r="I35" s="143"/>
      <c r="J35" s="169"/>
      <c r="K35" s="253"/>
      <c r="L35" s="170"/>
      <c r="M35" s="145">
        <f t="shared" si="0"/>
        <v>0</v>
      </c>
      <c r="N35" s="493"/>
      <c r="O35" s="494"/>
      <c r="P35" s="495"/>
    </row>
    <row r="36" spans="1:20" ht="37.5" customHeight="1">
      <c r="B36" s="155" t="s">
        <v>393</v>
      </c>
      <c r="C36" s="486"/>
      <c r="D36" s="192" t="s">
        <v>442</v>
      </c>
      <c r="E36" s="193">
        <v>1</v>
      </c>
      <c r="F36" s="179"/>
      <c r="G36" s="180"/>
      <c r="H36" s="142" t="s">
        <v>298</v>
      </c>
      <c r="I36" s="194"/>
      <c r="J36" s="195"/>
      <c r="K36" s="256"/>
      <c r="L36" s="196"/>
      <c r="M36" s="197">
        <f t="shared" si="0"/>
        <v>0</v>
      </c>
      <c r="N36" s="496"/>
      <c r="O36" s="497"/>
      <c r="P36" s="498"/>
    </row>
    <row r="37" spans="1:20" ht="37.5" customHeight="1">
      <c r="B37" s="155" t="s">
        <v>394</v>
      </c>
      <c r="C37" s="486"/>
      <c r="D37" s="198" t="s">
        <v>395</v>
      </c>
      <c r="E37" s="199">
        <v>1</v>
      </c>
      <c r="F37" s="151" t="s">
        <v>396</v>
      </c>
      <c r="G37" s="152"/>
      <c r="H37" s="151" t="s">
        <v>397</v>
      </c>
      <c r="I37" s="152"/>
      <c r="J37" s="151" t="s">
        <v>398</v>
      </c>
      <c r="K37" s="251"/>
      <c r="L37" s="156"/>
      <c r="M37" s="154">
        <f t="shared" si="0"/>
        <v>0</v>
      </c>
      <c r="N37" s="496"/>
      <c r="O37" s="497"/>
      <c r="P37" s="498"/>
      <c r="T37" s="120"/>
    </row>
    <row r="38" spans="1:20" ht="56.25" customHeight="1">
      <c r="B38" s="157" t="s">
        <v>399</v>
      </c>
      <c r="C38" s="487"/>
      <c r="D38" s="200" t="s">
        <v>400</v>
      </c>
      <c r="E38" s="159">
        <v>3</v>
      </c>
      <c r="F38" s="162" t="s">
        <v>401</v>
      </c>
      <c r="G38" s="163"/>
      <c r="H38" s="162" t="s">
        <v>402</v>
      </c>
      <c r="I38" s="163"/>
      <c r="J38" s="162" t="s">
        <v>403</v>
      </c>
      <c r="K38" s="257"/>
      <c r="L38" s="201"/>
      <c r="M38" s="165">
        <f>IF(COUNTIF(F38:L38,"○")&gt;1,"E",IF(G38="○",E38,IF(I38="○",E38*3,IF(L38="○",E38*5+IF(N38="",0,9*INT((N38-1)/20-4)),0))))</f>
        <v>0</v>
      </c>
      <c r="N38" s="202"/>
      <c r="O38" s="203" t="s">
        <v>404</v>
      </c>
      <c r="P38" s="204"/>
      <c r="R38" s="128"/>
      <c r="S38" s="128"/>
      <c r="T38" s="128"/>
    </row>
    <row r="39" spans="1:20" ht="37.5" customHeight="1">
      <c r="B39" s="205" t="s">
        <v>405</v>
      </c>
      <c r="C39" s="499" t="s">
        <v>406</v>
      </c>
      <c r="D39" s="206" t="s">
        <v>407</v>
      </c>
      <c r="E39" s="168">
        <v>3</v>
      </c>
      <c r="F39" s="142" t="s">
        <v>381</v>
      </c>
      <c r="G39" s="143"/>
      <c r="H39" s="142" t="s">
        <v>408</v>
      </c>
      <c r="I39" s="143"/>
      <c r="J39" s="169"/>
      <c r="K39" s="253"/>
      <c r="L39" s="170"/>
      <c r="M39" s="145">
        <f t="shared" si="0"/>
        <v>0</v>
      </c>
      <c r="N39" s="493"/>
      <c r="O39" s="494"/>
      <c r="P39" s="495"/>
      <c r="R39" s="120"/>
    </row>
    <row r="40" spans="1:20" ht="37.5" customHeight="1">
      <c r="B40" s="207" t="s">
        <v>409</v>
      </c>
      <c r="C40" s="500"/>
      <c r="D40" s="208" t="s">
        <v>410</v>
      </c>
      <c r="E40" s="159">
        <v>1</v>
      </c>
      <c r="F40" s="162" t="s">
        <v>411</v>
      </c>
      <c r="G40" s="163"/>
      <c r="H40" s="162" t="s">
        <v>298</v>
      </c>
      <c r="I40" s="163"/>
      <c r="J40" s="160"/>
      <c r="K40" s="252"/>
      <c r="L40" s="164"/>
      <c r="M40" s="165">
        <f t="shared" si="0"/>
        <v>0</v>
      </c>
      <c r="N40" s="501"/>
      <c r="O40" s="502"/>
      <c r="P40" s="503"/>
    </row>
    <row r="41" spans="1:20" ht="37.5" customHeight="1">
      <c r="B41" s="102" t="s">
        <v>412</v>
      </c>
      <c r="C41" s="457" t="s">
        <v>413</v>
      </c>
      <c r="D41" s="458"/>
      <c r="E41" s="187">
        <v>3</v>
      </c>
      <c r="F41" s="104" t="s">
        <v>414</v>
      </c>
      <c r="G41" s="105"/>
      <c r="H41" s="104" t="s">
        <v>415</v>
      </c>
      <c r="I41" s="105"/>
      <c r="J41" s="104" t="s">
        <v>416</v>
      </c>
      <c r="K41" s="246"/>
      <c r="L41" s="113"/>
      <c r="M41" s="108">
        <f t="shared" si="0"/>
        <v>0</v>
      </c>
      <c r="N41" s="504"/>
      <c r="O41" s="505"/>
      <c r="P41" s="506"/>
    </row>
    <row r="42" spans="1:20" ht="37.5" customHeight="1">
      <c r="B42" s="186" t="s">
        <v>417</v>
      </c>
      <c r="C42" s="507" t="s">
        <v>418</v>
      </c>
      <c r="D42" s="508"/>
      <c r="E42" s="189">
        <v>3</v>
      </c>
      <c r="F42" s="135" t="s">
        <v>419</v>
      </c>
      <c r="G42" s="136"/>
      <c r="H42" s="135" t="s">
        <v>420</v>
      </c>
      <c r="I42" s="136"/>
      <c r="J42" s="135" t="s">
        <v>421</v>
      </c>
      <c r="K42" s="248"/>
      <c r="L42" s="137"/>
      <c r="M42" s="209">
        <f t="shared" si="0"/>
        <v>0</v>
      </c>
      <c r="N42" s="509"/>
      <c r="O42" s="510"/>
      <c r="P42" s="511"/>
    </row>
    <row r="43" spans="1:20" ht="37.5" customHeight="1">
      <c r="B43" s="512" t="s">
        <v>422</v>
      </c>
      <c r="C43" s="513"/>
      <c r="D43" s="513"/>
      <c r="E43" s="513"/>
      <c r="F43" s="513"/>
      <c r="G43" s="210"/>
      <c r="H43" s="211"/>
      <c r="I43" s="211"/>
      <c r="J43" s="212" t="s">
        <v>423</v>
      </c>
      <c r="K43" s="212"/>
      <c r="L43" s="213"/>
      <c r="M43" s="214">
        <f>IF(COUNTIF(M10:M42,"E")&gt;0,"E",SUM(M10:M42))</f>
        <v>0</v>
      </c>
      <c r="N43" s="514"/>
      <c r="O43" s="515"/>
      <c r="P43" s="516"/>
    </row>
    <row r="44" spans="1:20" ht="18" customHeight="1">
      <c r="A44" s="120"/>
      <c r="B44" s="96"/>
      <c r="C44" s="96"/>
      <c r="E44" s="215"/>
      <c r="F44" s="215"/>
      <c r="G44" s="216"/>
      <c r="H44" s="217"/>
      <c r="I44" s="217"/>
      <c r="J44" s="218"/>
      <c r="K44" s="218"/>
      <c r="L44" s="219"/>
      <c r="M44" s="220"/>
      <c r="N44" s="221"/>
      <c r="O44" s="221"/>
      <c r="P44" s="221"/>
    </row>
    <row r="45" spans="1:20" ht="37.5" customHeight="1" thickBot="1">
      <c r="A45" s="120"/>
      <c r="B45" s="222" t="s">
        <v>424</v>
      </c>
      <c r="C45" s="513" t="s">
        <v>425</v>
      </c>
      <c r="D45" s="517"/>
      <c r="E45" s="223" t="s">
        <v>426</v>
      </c>
      <c r="F45" s="104" t="s">
        <v>411</v>
      </c>
      <c r="G45" s="105"/>
      <c r="H45" s="104" t="s">
        <v>298</v>
      </c>
      <c r="I45" s="105"/>
      <c r="J45" s="109"/>
      <c r="K45" s="245"/>
      <c r="L45" s="111"/>
      <c r="M45" s="214">
        <f>IF(COUNTIF(F45:L45,"○")&gt;1,"E",ROUND(M43*IF(I45="○",1.1,1),0))</f>
        <v>0</v>
      </c>
      <c r="N45" s="514"/>
      <c r="O45" s="515"/>
      <c r="P45" s="516"/>
    </row>
    <row r="46" spans="1:20" ht="37.5" customHeight="1" thickBot="1">
      <c r="A46" s="120"/>
      <c r="B46" s="224" t="s">
        <v>427</v>
      </c>
      <c r="C46" s="518" t="s">
        <v>428</v>
      </c>
      <c r="D46" s="519"/>
      <c r="E46" s="225" t="s">
        <v>426</v>
      </c>
      <c r="F46" s="226" t="s">
        <v>429</v>
      </c>
      <c r="G46" s="227" t="str">
        <f>IF(ISERROR(FIND("■治験",N3)),"","○")</f>
        <v/>
      </c>
      <c r="H46" s="226" t="s">
        <v>430</v>
      </c>
      <c r="I46" s="227" t="str">
        <f>IF(ISERROR(FIND("■製造",N3)),"","○")</f>
        <v/>
      </c>
      <c r="J46" s="228"/>
      <c r="K46" s="258"/>
      <c r="L46" s="229"/>
      <c r="M46" s="230">
        <f>IF(COUNTIF(F46:L46,"○")&gt;1,"E",ROUND(M45*IF(I46="○",0.8,1),0))</f>
        <v>0</v>
      </c>
      <c r="N46" s="520"/>
      <c r="O46" s="521"/>
      <c r="P46" s="522"/>
    </row>
    <row r="47" spans="1:20" ht="15" customHeight="1">
      <c r="B47" s="523" t="s">
        <v>431</v>
      </c>
      <c r="C47" s="523"/>
      <c r="D47" s="523"/>
      <c r="E47" s="231"/>
      <c r="F47" s="524" t="s">
        <v>443</v>
      </c>
      <c r="G47" s="524"/>
      <c r="H47" s="524"/>
      <c r="N47" s="525" t="s">
        <v>432</v>
      </c>
      <c r="O47" s="525"/>
      <c r="P47" s="525"/>
    </row>
    <row r="48" spans="1:20" ht="15" customHeight="1">
      <c r="B48" s="526" t="s">
        <v>433</v>
      </c>
      <c r="C48" s="526"/>
      <c r="D48" s="526"/>
      <c r="E48" s="232"/>
      <c r="F48" s="524" t="s">
        <v>434</v>
      </c>
      <c r="G48" s="524"/>
      <c r="H48" s="524"/>
      <c r="N48" s="233"/>
      <c r="O48" s="233"/>
      <c r="P48" s="233"/>
    </row>
    <row r="49" spans="2:16" ht="15" customHeight="1">
      <c r="B49" s="524" t="s">
        <v>435</v>
      </c>
      <c r="C49" s="524"/>
      <c r="D49" s="524"/>
      <c r="E49" s="232"/>
      <c r="F49" s="524" t="s">
        <v>436</v>
      </c>
      <c r="G49" s="524"/>
      <c r="H49" s="524"/>
      <c r="N49" s="233"/>
      <c r="O49" s="233"/>
      <c r="P49" s="233"/>
    </row>
    <row r="50" spans="2:16" ht="15" customHeight="1">
      <c r="B50" s="96" t="s">
        <v>440</v>
      </c>
      <c r="C50" s="96"/>
      <c r="F50" s="524" t="s">
        <v>437</v>
      </c>
      <c r="G50" s="524"/>
      <c r="H50" s="524"/>
    </row>
    <row r="51" spans="2:16" ht="15" customHeight="1">
      <c r="B51" s="96"/>
      <c r="C51" s="96"/>
      <c r="F51" s="524" t="s">
        <v>438</v>
      </c>
      <c r="G51" s="524"/>
      <c r="H51" s="524"/>
    </row>
    <row r="52" spans="2:16" ht="15" customHeight="1">
      <c r="B52" s="96"/>
      <c r="C52" s="96"/>
      <c r="F52" s="524" t="s">
        <v>439</v>
      </c>
      <c r="G52" s="524"/>
      <c r="H52" s="524"/>
    </row>
    <row r="53" spans="2:16" ht="15" customHeight="1">
      <c r="B53" s="96"/>
      <c r="C53" s="96"/>
    </row>
    <row r="54" spans="2:16" ht="15" customHeight="1">
      <c r="B54" s="96"/>
      <c r="C54" s="96"/>
    </row>
    <row r="55" spans="2:16" ht="15" customHeight="1">
      <c r="B55" s="96"/>
      <c r="C55" s="96"/>
    </row>
  </sheetData>
  <mergeCells count="81">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 ref="N41:P41"/>
    <mergeCell ref="C42:D42"/>
    <mergeCell ref="N42:P42"/>
    <mergeCell ref="B43:F43"/>
    <mergeCell ref="N43:P43"/>
    <mergeCell ref="C35:C38"/>
    <mergeCell ref="N35:P35"/>
    <mergeCell ref="N36:P36"/>
    <mergeCell ref="N37:P37"/>
    <mergeCell ref="C39:C40"/>
    <mergeCell ref="N39:P39"/>
    <mergeCell ref="N40:P40"/>
    <mergeCell ref="C32:D32"/>
    <mergeCell ref="N32:P32"/>
    <mergeCell ref="C33:D33"/>
    <mergeCell ref="N33:P33"/>
    <mergeCell ref="C34:D34"/>
    <mergeCell ref="N34:P34"/>
    <mergeCell ref="C29:D29"/>
    <mergeCell ref="N29:P29"/>
    <mergeCell ref="C30:D30"/>
    <mergeCell ref="N30:P30"/>
    <mergeCell ref="C31:D31"/>
    <mergeCell ref="N31:P31"/>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16:D16"/>
    <mergeCell ref="N16:P16"/>
    <mergeCell ref="C17:D17"/>
    <mergeCell ref="N17:P17"/>
    <mergeCell ref="C18:D18"/>
    <mergeCell ref="N18:P18"/>
    <mergeCell ref="C13:D13"/>
    <mergeCell ref="N13:P13"/>
    <mergeCell ref="C14:D14"/>
    <mergeCell ref="N14:P14"/>
    <mergeCell ref="C15:D15"/>
    <mergeCell ref="N15:P15"/>
    <mergeCell ref="C10:D10"/>
    <mergeCell ref="N10:P10"/>
    <mergeCell ref="C11:D11"/>
    <mergeCell ref="N11:P11"/>
    <mergeCell ref="C12:D12"/>
    <mergeCell ref="N12:P12"/>
    <mergeCell ref="B5:D5"/>
    <mergeCell ref="L2:P2"/>
    <mergeCell ref="K3:K4"/>
    <mergeCell ref="B6:P6"/>
    <mergeCell ref="B7:D9"/>
    <mergeCell ref="E7:E9"/>
    <mergeCell ref="F7:M7"/>
    <mergeCell ref="N7:P9"/>
    <mergeCell ref="M8:M9"/>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4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zoomScale="70" zoomScaleNormal="70" zoomScaleSheetLayoutView="70" workbookViewId="0">
      <selection activeCell="C21" sqref="C21:G21"/>
    </sheetView>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95</v>
      </c>
      <c r="D1" s="35"/>
      <c r="E1" s="35"/>
      <c r="F1" s="35"/>
      <c r="G1" s="35"/>
      <c r="H1" s="35"/>
    </row>
    <row r="2" spans="1:13">
      <c r="A2" s="35"/>
      <c r="B2" s="529" t="s">
        <v>96</v>
      </c>
      <c r="C2" s="530"/>
      <c r="D2" s="530" t="s">
        <v>97</v>
      </c>
      <c r="E2" s="530" t="s">
        <v>98</v>
      </c>
      <c r="F2" s="534"/>
      <c r="G2" s="535"/>
      <c r="H2" s="536" t="s">
        <v>99</v>
      </c>
    </row>
    <row r="3" spans="1:13" ht="29.25" customHeight="1">
      <c r="A3" s="35"/>
      <c r="B3" s="531"/>
      <c r="C3" s="532"/>
      <c r="D3" s="533"/>
      <c r="E3" s="40" t="s">
        <v>100</v>
      </c>
      <c r="F3" s="40" t="s">
        <v>101</v>
      </c>
      <c r="G3" s="41" t="s">
        <v>102</v>
      </c>
      <c r="H3" s="537"/>
    </row>
    <row r="4" spans="1:13" ht="16.2">
      <c r="A4" s="35"/>
      <c r="B4" s="42" t="s">
        <v>103</v>
      </c>
      <c r="C4" s="43" t="s">
        <v>104</v>
      </c>
      <c r="D4" s="44">
        <v>2</v>
      </c>
      <c r="E4" s="45" t="s">
        <v>105</v>
      </c>
      <c r="F4" s="45" t="s">
        <v>106</v>
      </c>
      <c r="G4" s="46" t="s">
        <v>107</v>
      </c>
      <c r="H4" s="47"/>
    </row>
    <row r="5" spans="1:13" ht="16.2">
      <c r="A5" s="35"/>
      <c r="B5" s="42" t="s">
        <v>108</v>
      </c>
      <c r="C5" s="43" t="s">
        <v>109</v>
      </c>
      <c r="D5" s="44">
        <v>1</v>
      </c>
      <c r="E5" s="45" t="s">
        <v>110</v>
      </c>
      <c r="F5" s="45" t="s">
        <v>111</v>
      </c>
      <c r="G5" s="48"/>
      <c r="H5" s="47"/>
    </row>
    <row r="6" spans="1:13" ht="16.2">
      <c r="A6" s="35"/>
      <c r="B6" s="42" t="s">
        <v>112</v>
      </c>
      <c r="C6" s="43" t="s">
        <v>113</v>
      </c>
      <c r="D6" s="44">
        <v>3</v>
      </c>
      <c r="E6" s="45" t="s">
        <v>114</v>
      </c>
      <c r="F6" s="45" t="s">
        <v>115</v>
      </c>
      <c r="G6" s="46" t="s">
        <v>116</v>
      </c>
      <c r="H6" s="47"/>
    </row>
    <row r="7" spans="1:13" ht="16.2">
      <c r="A7" s="35"/>
      <c r="B7" s="42" t="s">
        <v>117</v>
      </c>
      <c r="C7" s="43" t="s">
        <v>118</v>
      </c>
      <c r="D7" s="44">
        <v>1</v>
      </c>
      <c r="E7" s="45" t="s">
        <v>119</v>
      </c>
      <c r="F7" s="45" t="s">
        <v>120</v>
      </c>
      <c r="G7" s="46" t="s">
        <v>121</v>
      </c>
      <c r="H7" s="47"/>
    </row>
    <row r="8" spans="1:13" ht="54" customHeight="1">
      <c r="A8" s="35"/>
      <c r="B8" s="42" t="s">
        <v>122</v>
      </c>
      <c r="C8" s="49" t="s">
        <v>123</v>
      </c>
      <c r="D8" s="44">
        <v>3</v>
      </c>
      <c r="E8" s="45" t="s">
        <v>124</v>
      </c>
      <c r="F8" s="50" t="s">
        <v>125</v>
      </c>
      <c r="G8" s="51" t="s">
        <v>126</v>
      </c>
      <c r="H8" s="52"/>
      <c r="J8" s="53" t="s">
        <v>451</v>
      </c>
    </row>
    <row r="9" spans="1:13" ht="54" customHeight="1">
      <c r="A9" s="35"/>
      <c r="B9" s="42" t="s">
        <v>127</v>
      </c>
      <c r="C9" s="43" t="s">
        <v>128</v>
      </c>
      <c r="D9" s="44">
        <v>1</v>
      </c>
      <c r="E9" s="45" t="s">
        <v>129</v>
      </c>
      <c r="F9" s="50" t="s">
        <v>130</v>
      </c>
      <c r="G9" s="46" t="s">
        <v>131</v>
      </c>
      <c r="H9" s="47"/>
    </row>
    <row r="10" spans="1:13" ht="26.4">
      <c r="A10" s="35"/>
      <c r="B10" s="42" t="s">
        <v>132</v>
      </c>
      <c r="C10" s="49" t="s">
        <v>133</v>
      </c>
      <c r="D10" s="44">
        <v>1</v>
      </c>
      <c r="E10" s="45" t="s">
        <v>134</v>
      </c>
      <c r="F10" s="45" t="s">
        <v>135</v>
      </c>
      <c r="G10" s="46" t="s">
        <v>136</v>
      </c>
      <c r="H10" s="47"/>
    </row>
    <row r="11" spans="1:13" ht="52.5" customHeight="1">
      <c r="A11" s="35"/>
      <c r="B11" s="42" t="s">
        <v>137</v>
      </c>
      <c r="C11" s="49" t="s">
        <v>138</v>
      </c>
      <c r="D11" s="44">
        <v>2</v>
      </c>
      <c r="E11" s="45" t="s">
        <v>139</v>
      </c>
      <c r="F11" s="45" t="s">
        <v>140</v>
      </c>
      <c r="G11" s="46" t="s">
        <v>141</v>
      </c>
      <c r="H11" s="47"/>
      <c r="J11" s="53"/>
      <c r="K11" s="54"/>
      <c r="L11" s="54"/>
      <c r="M11" s="54"/>
    </row>
    <row r="12" spans="1:13" ht="39.6">
      <c r="A12" s="35"/>
      <c r="B12" s="42" t="s">
        <v>142</v>
      </c>
      <c r="C12" s="49" t="s">
        <v>143</v>
      </c>
      <c r="D12" s="44">
        <v>2</v>
      </c>
      <c r="E12" s="50" t="s">
        <v>144</v>
      </c>
      <c r="F12" s="50" t="s">
        <v>145</v>
      </c>
      <c r="G12" s="51" t="s">
        <v>146</v>
      </c>
      <c r="H12" s="47"/>
    </row>
    <row r="13" spans="1:13" ht="39.6">
      <c r="A13" s="35"/>
      <c r="B13" s="42" t="s">
        <v>147</v>
      </c>
      <c r="C13" s="49" t="s">
        <v>148</v>
      </c>
      <c r="D13" s="44">
        <v>1</v>
      </c>
      <c r="E13" s="55"/>
      <c r="F13" s="50" t="s">
        <v>149</v>
      </c>
      <c r="G13" s="51" t="s">
        <v>150</v>
      </c>
      <c r="H13" s="47"/>
      <c r="J13" s="56"/>
    </row>
    <row r="14" spans="1:13" ht="43.2">
      <c r="A14" s="35"/>
      <c r="B14" s="42" t="s">
        <v>151</v>
      </c>
      <c r="C14" s="49" t="s">
        <v>452</v>
      </c>
      <c r="D14" s="272" t="s">
        <v>457</v>
      </c>
      <c r="E14" s="55"/>
      <c r="F14" s="270" t="s">
        <v>453</v>
      </c>
      <c r="G14" s="271" t="s">
        <v>454</v>
      </c>
      <c r="H14" s="47"/>
    </row>
    <row r="15" spans="1:13" ht="43.5" customHeight="1">
      <c r="A15" s="35"/>
      <c r="B15" s="42" t="s">
        <v>152</v>
      </c>
      <c r="C15" s="49" t="s">
        <v>153</v>
      </c>
      <c r="D15" s="273" t="s">
        <v>458</v>
      </c>
      <c r="E15" s="55"/>
      <c r="F15" s="50" t="s">
        <v>455</v>
      </c>
      <c r="G15" s="51" t="s">
        <v>456</v>
      </c>
      <c r="H15" s="47"/>
    </row>
    <row r="16" spans="1:13" ht="26.4">
      <c r="A16" s="35"/>
      <c r="B16" s="42" t="s">
        <v>154</v>
      </c>
      <c r="C16" s="49" t="s">
        <v>155</v>
      </c>
      <c r="D16" s="44">
        <v>3</v>
      </c>
      <c r="E16" s="55"/>
      <c r="F16" s="50" t="s">
        <v>149</v>
      </c>
      <c r="G16" s="51" t="s">
        <v>150</v>
      </c>
      <c r="H16" s="47"/>
    </row>
    <row r="17" spans="1:8" ht="27" thickBot="1">
      <c r="A17" s="35"/>
      <c r="B17" s="42" t="s">
        <v>156</v>
      </c>
      <c r="C17" s="49" t="s">
        <v>157</v>
      </c>
      <c r="D17" s="44">
        <v>5</v>
      </c>
      <c r="E17" s="45" t="s">
        <v>158</v>
      </c>
      <c r="F17" s="45" t="s">
        <v>159</v>
      </c>
      <c r="G17" s="46" t="s">
        <v>160</v>
      </c>
      <c r="H17" s="47"/>
    </row>
    <row r="18" spans="1:8" ht="22.2" thickTop="1" thickBot="1">
      <c r="A18" s="57"/>
      <c r="C18" s="58"/>
      <c r="D18" s="58"/>
      <c r="E18" s="59"/>
      <c r="F18" s="268" t="s">
        <v>161</v>
      </c>
      <c r="G18" s="269"/>
      <c r="H18" s="60">
        <f>ROUND(SUM(H4:H17),0)</f>
        <v>0</v>
      </c>
    </row>
    <row r="19" spans="1:8" ht="18.75" customHeight="1">
      <c r="E19" s="61" t="s">
        <v>162</v>
      </c>
    </row>
    <row r="20" spans="1:8" ht="7.5" customHeight="1"/>
    <row r="21" spans="1:8">
      <c r="C21" s="538" t="s">
        <v>163</v>
      </c>
      <c r="D21" s="539"/>
      <c r="E21" s="539"/>
      <c r="F21" s="539"/>
      <c r="G21" s="539"/>
      <c r="H21" s="62"/>
    </row>
    <row r="22" spans="1:8" ht="18.75" customHeight="1">
      <c r="B22" s="35"/>
      <c r="C22" s="540" t="s">
        <v>164</v>
      </c>
      <c r="D22" s="541"/>
      <c r="E22" s="541"/>
      <c r="F22" s="541"/>
      <c r="G22" s="541"/>
      <c r="H22" s="35"/>
    </row>
    <row r="23" spans="1:8">
      <c r="B23" s="527"/>
      <c r="C23" s="528"/>
      <c r="D23" s="528"/>
      <c r="E23" s="528"/>
      <c r="F23" s="528"/>
      <c r="G23" s="528"/>
      <c r="H23" s="528"/>
    </row>
    <row r="24" spans="1:8">
      <c r="B24" s="36"/>
      <c r="C24" s="63"/>
      <c r="D24" s="35"/>
      <c r="E24" s="38" t="s">
        <v>165</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4"/>
  <sheetViews>
    <sheetView view="pageBreakPreview" zoomScaleNormal="70" zoomScaleSheetLayoutView="100" workbookViewId="0"/>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166</v>
      </c>
      <c r="D1" s="35"/>
      <c r="E1" s="35"/>
      <c r="F1" s="35"/>
      <c r="G1" s="35"/>
      <c r="H1" s="35"/>
    </row>
    <row r="2" spans="2:8">
      <c r="B2" s="529" t="s">
        <v>167</v>
      </c>
      <c r="C2" s="530"/>
      <c r="D2" s="530" t="s">
        <v>168</v>
      </c>
      <c r="E2" s="530" t="s">
        <v>98</v>
      </c>
      <c r="F2" s="534"/>
      <c r="G2" s="534"/>
      <c r="H2" s="543" t="s">
        <v>169</v>
      </c>
    </row>
    <row r="3" spans="2:8" ht="36" customHeight="1">
      <c r="B3" s="531"/>
      <c r="C3" s="532"/>
      <c r="D3" s="533"/>
      <c r="E3" s="40" t="s">
        <v>170</v>
      </c>
      <c r="F3" s="40" t="s">
        <v>171</v>
      </c>
      <c r="G3" s="40" t="s">
        <v>172</v>
      </c>
      <c r="H3" s="544"/>
    </row>
    <row r="4" spans="2:8" ht="16.2">
      <c r="B4" s="42" t="s">
        <v>103</v>
      </c>
      <c r="C4" s="43" t="s">
        <v>173</v>
      </c>
      <c r="D4" s="44">
        <v>1</v>
      </c>
      <c r="E4" s="45" t="s">
        <v>174</v>
      </c>
      <c r="F4" s="45" t="s">
        <v>175</v>
      </c>
      <c r="G4" s="45" t="s">
        <v>176</v>
      </c>
      <c r="H4" s="64"/>
    </row>
    <row r="5" spans="2:8" ht="16.2">
      <c r="B5" s="42" t="s">
        <v>108</v>
      </c>
      <c r="C5" s="43" t="s">
        <v>177</v>
      </c>
      <c r="D5" s="44">
        <v>2</v>
      </c>
      <c r="E5" s="45" t="s">
        <v>178</v>
      </c>
      <c r="F5" s="45" t="s">
        <v>179</v>
      </c>
      <c r="G5" s="45" t="s">
        <v>180</v>
      </c>
      <c r="H5" s="64"/>
    </row>
    <row r="6" spans="2:8" ht="16.2">
      <c r="B6" s="42" t="s">
        <v>181</v>
      </c>
      <c r="C6" s="49" t="s">
        <v>182</v>
      </c>
      <c r="D6" s="44">
        <v>2</v>
      </c>
      <c r="E6" s="45" t="s">
        <v>183</v>
      </c>
      <c r="F6" s="50" t="s">
        <v>184</v>
      </c>
      <c r="G6" s="45" t="s">
        <v>185</v>
      </c>
      <c r="H6" s="64"/>
    </row>
    <row r="7" spans="2:8" ht="35.25" customHeight="1">
      <c r="B7" s="42" t="s">
        <v>186</v>
      </c>
      <c r="C7" s="49" t="s">
        <v>187</v>
      </c>
      <c r="D7" s="44">
        <v>1</v>
      </c>
      <c r="E7" s="45" t="s">
        <v>188</v>
      </c>
      <c r="F7" s="45" t="s">
        <v>189</v>
      </c>
      <c r="G7" s="45" t="s">
        <v>190</v>
      </c>
      <c r="H7" s="64"/>
    </row>
    <row r="8" spans="2:8" ht="16.2">
      <c r="B8" s="42" t="s">
        <v>191</v>
      </c>
      <c r="C8" s="43" t="s">
        <v>192</v>
      </c>
      <c r="D8" s="44">
        <v>1</v>
      </c>
      <c r="E8" s="45" t="s">
        <v>193</v>
      </c>
      <c r="F8" s="45" t="s">
        <v>194</v>
      </c>
      <c r="G8" s="45" t="s">
        <v>195</v>
      </c>
      <c r="H8" s="64"/>
    </row>
    <row r="9" spans="2:8" ht="16.2">
      <c r="B9" s="42" t="s">
        <v>196</v>
      </c>
      <c r="C9" s="43" t="s">
        <v>197</v>
      </c>
      <c r="D9" s="44">
        <v>3</v>
      </c>
      <c r="E9" s="55"/>
      <c r="F9" s="45" t="s">
        <v>198</v>
      </c>
      <c r="G9" s="45" t="s">
        <v>199</v>
      </c>
      <c r="H9" s="64"/>
    </row>
    <row r="10" spans="2:8" ht="16.2">
      <c r="B10" s="42" t="s">
        <v>200</v>
      </c>
      <c r="C10" s="43" t="s">
        <v>201</v>
      </c>
      <c r="D10" s="44">
        <v>3</v>
      </c>
      <c r="E10" s="55"/>
      <c r="F10" s="55"/>
      <c r="G10" s="45" t="s">
        <v>202</v>
      </c>
      <c r="H10" s="64"/>
    </row>
    <row r="11" spans="2:8" ht="26.4">
      <c r="B11" s="42" t="s">
        <v>203</v>
      </c>
      <c r="C11" s="49" t="s">
        <v>204</v>
      </c>
      <c r="D11" s="44">
        <v>2</v>
      </c>
      <c r="E11" s="55"/>
      <c r="F11" s="45" t="s">
        <v>202</v>
      </c>
      <c r="G11" s="55"/>
      <c r="H11" s="64"/>
    </row>
    <row r="12" spans="2:8" ht="16.2">
      <c r="B12" s="42" t="s">
        <v>205</v>
      </c>
      <c r="C12" s="49" t="s">
        <v>206</v>
      </c>
      <c r="D12" s="44">
        <v>2</v>
      </c>
      <c r="E12" s="55"/>
      <c r="F12" s="45" t="s">
        <v>202</v>
      </c>
      <c r="G12" s="55"/>
      <c r="H12" s="64"/>
    </row>
    <row r="13" spans="2:8" ht="26.4">
      <c r="B13" s="42" t="s">
        <v>147</v>
      </c>
      <c r="C13" s="49" t="s">
        <v>207</v>
      </c>
      <c r="D13" s="44">
        <v>3</v>
      </c>
      <c r="E13" s="45" t="s">
        <v>208</v>
      </c>
      <c r="F13" s="55"/>
      <c r="G13" s="55"/>
      <c r="H13" s="64"/>
    </row>
    <row r="14" spans="2:8" ht="26.4">
      <c r="B14" s="42" t="s">
        <v>209</v>
      </c>
      <c r="C14" s="49" t="s">
        <v>210</v>
      </c>
      <c r="D14" s="44">
        <v>2</v>
      </c>
      <c r="E14" s="45" t="s">
        <v>208</v>
      </c>
      <c r="F14" s="55"/>
      <c r="G14" s="55"/>
      <c r="H14" s="64"/>
    </row>
    <row r="15" spans="2:8" ht="39.6">
      <c r="B15" s="42" t="s">
        <v>211</v>
      </c>
      <c r="C15" s="49" t="s">
        <v>212</v>
      </c>
      <c r="D15" s="44">
        <v>5</v>
      </c>
      <c r="E15" s="55"/>
      <c r="F15" s="55"/>
      <c r="G15" s="45" t="s">
        <v>208</v>
      </c>
      <c r="H15" s="64"/>
    </row>
    <row r="16" spans="2:8" ht="16.2">
      <c r="B16" s="42" t="s">
        <v>154</v>
      </c>
      <c r="C16" s="49" t="s">
        <v>213</v>
      </c>
      <c r="D16" s="44">
        <v>2</v>
      </c>
      <c r="E16" s="45" t="s">
        <v>214</v>
      </c>
      <c r="F16" s="45" t="s">
        <v>215</v>
      </c>
      <c r="G16" s="45" t="s">
        <v>216</v>
      </c>
      <c r="H16" s="64"/>
    </row>
    <row r="17" spans="2:8" ht="26.4">
      <c r="B17" s="42" t="s">
        <v>217</v>
      </c>
      <c r="C17" s="49" t="s">
        <v>218</v>
      </c>
      <c r="D17" s="44">
        <v>2</v>
      </c>
      <c r="E17" s="45" t="s">
        <v>214</v>
      </c>
      <c r="F17" s="45" t="s">
        <v>219</v>
      </c>
      <c r="G17" s="45" t="s">
        <v>220</v>
      </c>
      <c r="H17" s="64"/>
    </row>
    <row r="18" spans="2:8" ht="16.2">
      <c r="B18" s="42" t="s">
        <v>221</v>
      </c>
      <c r="C18" s="49" t="s">
        <v>222</v>
      </c>
      <c r="D18" s="44">
        <v>1</v>
      </c>
      <c r="E18" s="45">
        <v>1</v>
      </c>
      <c r="F18" s="45">
        <v>2</v>
      </c>
      <c r="G18" s="45" t="s">
        <v>223</v>
      </c>
      <c r="H18" s="64"/>
    </row>
    <row r="19" spans="2:8" ht="26.4">
      <c r="B19" s="42" t="s">
        <v>224</v>
      </c>
      <c r="C19" s="49" t="s">
        <v>225</v>
      </c>
      <c r="D19" s="44">
        <v>1</v>
      </c>
      <c r="E19" s="545" t="s">
        <v>226</v>
      </c>
      <c r="F19" s="546"/>
      <c r="G19" s="547"/>
      <c r="H19" s="64"/>
    </row>
    <row r="20" spans="2:8" ht="21.6" thickBot="1">
      <c r="B20" s="548" t="s">
        <v>227</v>
      </c>
      <c r="C20" s="549"/>
      <c r="D20" s="549"/>
      <c r="E20" s="549"/>
      <c r="F20" s="549"/>
      <c r="G20" s="549"/>
      <c r="H20" s="65">
        <f>SUM(H4:H19)</f>
        <v>0</v>
      </c>
    </row>
    <row r="21" spans="2:8">
      <c r="E21" s="38" t="s">
        <v>228</v>
      </c>
    </row>
    <row r="23" spans="2:8" ht="27" customHeight="1">
      <c r="B23" s="542" t="s">
        <v>229</v>
      </c>
      <c r="C23" s="542"/>
      <c r="D23" s="542"/>
      <c r="E23" s="542"/>
      <c r="F23" s="542"/>
      <c r="G23" s="542"/>
      <c r="H23" s="542"/>
    </row>
    <row r="24" spans="2:8" ht="18.75" customHeight="1"/>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view="pageBreakPreview" topLeftCell="C20" zoomScaleNormal="100" zoomScaleSheetLayoutView="100" workbookViewId="0">
      <selection activeCell="C35" sqref="C35:D35"/>
    </sheetView>
  </sheetViews>
  <sheetFormatPr defaultRowHeight="13.2"/>
  <cols>
    <col min="1" max="1" width="25.6640625" style="66" customWidth="1"/>
    <col min="2" max="3" width="24.6640625" style="66" customWidth="1"/>
    <col min="4" max="4" width="15" style="66" customWidth="1"/>
    <col min="5" max="5" width="10.5546875" style="66" customWidth="1"/>
    <col min="6" max="256" width="9.109375" style="66"/>
    <col min="257" max="257" width="25.6640625" style="66" customWidth="1"/>
    <col min="258" max="259" width="24.6640625" style="66" customWidth="1"/>
    <col min="260" max="260" width="15" style="66" customWidth="1"/>
    <col min="261" max="261" width="10.5546875" style="66" customWidth="1"/>
    <col min="262" max="512" width="9.109375" style="66"/>
    <col min="513" max="513" width="25.6640625" style="66" customWidth="1"/>
    <col min="514" max="515" width="24.6640625" style="66" customWidth="1"/>
    <col min="516" max="516" width="15" style="66" customWidth="1"/>
    <col min="517" max="517" width="10.5546875" style="66" customWidth="1"/>
    <col min="518" max="768" width="9.109375" style="66"/>
    <col min="769" max="769" width="25.6640625" style="66" customWidth="1"/>
    <col min="770" max="771" width="24.6640625" style="66" customWidth="1"/>
    <col min="772" max="772" width="15" style="66" customWidth="1"/>
    <col min="773" max="773" width="10.5546875" style="66" customWidth="1"/>
    <col min="774" max="1024" width="9.109375" style="66"/>
    <col min="1025" max="1025" width="25.6640625" style="66" customWidth="1"/>
    <col min="1026" max="1027" width="24.6640625" style="66" customWidth="1"/>
    <col min="1028" max="1028" width="15" style="66" customWidth="1"/>
    <col min="1029" max="1029" width="10.5546875" style="66" customWidth="1"/>
    <col min="1030" max="1280" width="9.109375" style="66"/>
    <col min="1281" max="1281" width="25.6640625" style="66" customWidth="1"/>
    <col min="1282" max="1283" width="24.6640625" style="66" customWidth="1"/>
    <col min="1284" max="1284" width="15" style="66" customWidth="1"/>
    <col min="1285" max="1285" width="10.5546875" style="66" customWidth="1"/>
    <col min="1286" max="1536" width="9.109375" style="66"/>
    <col min="1537" max="1537" width="25.6640625" style="66" customWidth="1"/>
    <col min="1538" max="1539" width="24.6640625" style="66" customWidth="1"/>
    <col min="1540" max="1540" width="15" style="66" customWidth="1"/>
    <col min="1541" max="1541" width="10.5546875" style="66" customWidth="1"/>
    <col min="1542" max="1792" width="9.109375" style="66"/>
    <col min="1793" max="1793" width="25.6640625" style="66" customWidth="1"/>
    <col min="1794" max="1795" width="24.6640625" style="66" customWidth="1"/>
    <col min="1796" max="1796" width="15" style="66" customWidth="1"/>
    <col min="1797" max="1797" width="10.5546875" style="66" customWidth="1"/>
    <col min="1798" max="2048" width="9.109375" style="66"/>
    <col min="2049" max="2049" width="25.6640625" style="66" customWidth="1"/>
    <col min="2050" max="2051" width="24.6640625" style="66" customWidth="1"/>
    <col min="2052" max="2052" width="15" style="66" customWidth="1"/>
    <col min="2053" max="2053" width="10.5546875" style="66" customWidth="1"/>
    <col min="2054" max="2304" width="9.109375" style="66"/>
    <col min="2305" max="2305" width="25.6640625" style="66" customWidth="1"/>
    <col min="2306" max="2307" width="24.6640625" style="66" customWidth="1"/>
    <col min="2308" max="2308" width="15" style="66" customWidth="1"/>
    <col min="2309" max="2309" width="10.5546875" style="66" customWidth="1"/>
    <col min="2310" max="2560" width="9.109375" style="66"/>
    <col min="2561" max="2561" width="25.6640625" style="66" customWidth="1"/>
    <col min="2562" max="2563" width="24.6640625" style="66" customWidth="1"/>
    <col min="2564" max="2564" width="15" style="66" customWidth="1"/>
    <col min="2565" max="2565" width="10.5546875" style="66" customWidth="1"/>
    <col min="2566" max="2816" width="9.109375" style="66"/>
    <col min="2817" max="2817" width="25.6640625" style="66" customWidth="1"/>
    <col min="2818" max="2819" width="24.6640625" style="66" customWidth="1"/>
    <col min="2820" max="2820" width="15" style="66" customWidth="1"/>
    <col min="2821" max="2821" width="10.5546875" style="66" customWidth="1"/>
    <col min="2822" max="3072" width="9.109375" style="66"/>
    <col min="3073" max="3073" width="25.6640625" style="66" customWidth="1"/>
    <col min="3074" max="3075" width="24.6640625" style="66" customWidth="1"/>
    <col min="3076" max="3076" width="15" style="66" customWidth="1"/>
    <col min="3077" max="3077" width="10.5546875" style="66" customWidth="1"/>
    <col min="3078" max="3328" width="9.109375" style="66"/>
    <col min="3329" max="3329" width="25.6640625" style="66" customWidth="1"/>
    <col min="3330" max="3331" width="24.6640625" style="66" customWidth="1"/>
    <col min="3332" max="3332" width="15" style="66" customWidth="1"/>
    <col min="3333" max="3333" width="10.5546875" style="66" customWidth="1"/>
    <col min="3334" max="3584" width="9.109375" style="66"/>
    <col min="3585" max="3585" width="25.6640625" style="66" customWidth="1"/>
    <col min="3586" max="3587" width="24.6640625" style="66" customWidth="1"/>
    <col min="3588" max="3588" width="15" style="66" customWidth="1"/>
    <col min="3589" max="3589" width="10.5546875" style="66" customWidth="1"/>
    <col min="3590" max="3840" width="9.109375" style="66"/>
    <col min="3841" max="3841" width="25.6640625" style="66" customWidth="1"/>
    <col min="3842" max="3843" width="24.6640625" style="66" customWidth="1"/>
    <col min="3844" max="3844" width="15" style="66" customWidth="1"/>
    <col min="3845" max="3845" width="10.5546875" style="66" customWidth="1"/>
    <col min="3846" max="4096" width="9.109375" style="66"/>
    <col min="4097" max="4097" width="25.6640625" style="66" customWidth="1"/>
    <col min="4098" max="4099" width="24.6640625" style="66" customWidth="1"/>
    <col min="4100" max="4100" width="15" style="66" customWidth="1"/>
    <col min="4101" max="4101" width="10.5546875" style="66" customWidth="1"/>
    <col min="4102" max="4352" width="9.109375" style="66"/>
    <col min="4353" max="4353" width="25.6640625" style="66" customWidth="1"/>
    <col min="4354" max="4355" width="24.6640625" style="66" customWidth="1"/>
    <col min="4356" max="4356" width="15" style="66" customWidth="1"/>
    <col min="4357" max="4357" width="10.5546875" style="66" customWidth="1"/>
    <col min="4358" max="4608" width="9.109375" style="66"/>
    <col min="4609" max="4609" width="25.6640625" style="66" customWidth="1"/>
    <col min="4610" max="4611" width="24.6640625" style="66" customWidth="1"/>
    <col min="4612" max="4612" width="15" style="66" customWidth="1"/>
    <col min="4613" max="4613" width="10.5546875" style="66" customWidth="1"/>
    <col min="4614" max="4864" width="9.109375" style="66"/>
    <col min="4865" max="4865" width="25.6640625" style="66" customWidth="1"/>
    <col min="4866" max="4867" width="24.6640625" style="66" customWidth="1"/>
    <col min="4868" max="4868" width="15" style="66" customWidth="1"/>
    <col min="4869" max="4869" width="10.5546875" style="66" customWidth="1"/>
    <col min="4870" max="5120" width="9.109375" style="66"/>
    <col min="5121" max="5121" width="25.6640625" style="66" customWidth="1"/>
    <col min="5122" max="5123" width="24.6640625" style="66" customWidth="1"/>
    <col min="5124" max="5124" width="15" style="66" customWidth="1"/>
    <col min="5125" max="5125" width="10.5546875" style="66" customWidth="1"/>
    <col min="5126" max="5376" width="9.109375" style="66"/>
    <col min="5377" max="5377" width="25.6640625" style="66" customWidth="1"/>
    <col min="5378" max="5379" width="24.6640625" style="66" customWidth="1"/>
    <col min="5380" max="5380" width="15" style="66" customWidth="1"/>
    <col min="5381" max="5381" width="10.5546875" style="66" customWidth="1"/>
    <col min="5382" max="5632" width="9.109375" style="66"/>
    <col min="5633" max="5633" width="25.6640625" style="66" customWidth="1"/>
    <col min="5634" max="5635" width="24.6640625" style="66" customWidth="1"/>
    <col min="5636" max="5636" width="15" style="66" customWidth="1"/>
    <col min="5637" max="5637" width="10.5546875" style="66" customWidth="1"/>
    <col min="5638" max="5888" width="9.109375" style="66"/>
    <col min="5889" max="5889" width="25.6640625" style="66" customWidth="1"/>
    <col min="5890" max="5891" width="24.6640625" style="66" customWidth="1"/>
    <col min="5892" max="5892" width="15" style="66" customWidth="1"/>
    <col min="5893" max="5893" width="10.5546875" style="66" customWidth="1"/>
    <col min="5894" max="6144" width="9.109375" style="66"/>
    <col min="6145" max="6145" width="25.6640625" style="66" customWidth="1"/>
    <col min="6146" max="6147" width="24.6640625" style="66" customWidth="1"/>
    <col min="6148" max="6148" width="15" style="66" customWidth="1"/>
    <col min="6149" max="6149" width="10.5546875" style="66" customWidth="1"/>
    <col min="6150" max="6400" width="9.109375" style="66"/>
    <col min="6401" max="6401" width="25.6640625" style="66" customWidth="1"/>
    <col min="6402" max="6403" width="24.6640625" style="66" customWidth="1"/>
    <col min="6404" max="6404" width="15" style="66" customWidth="1"/>
    <col min="6405" max="6405" width="10.5546875" style="66" customWidth="1"/>
    <col min="6406" max="6656" width="9.109375" style="66"/>
    <col min="6657" max="6657" width="25.6640625" style="66" customWidth="1"/>
    <col min="6658" max="6659" width="24.6640625" style="66" customWidth="1"/>
    <col min="6660" max="6660" width="15" style="66" customWidth="1"/>
    <col min="6661" max="6661" width="10.5546875" style="66" customWidth="1"/>
    <col min="6662" max="6912" width="9.109375" style="66"/>
    <col min="6913" max="6913" width="25.6640625" style="66" customWidth="1"/>
    <col min="6914" max="6915" width="24.6640625" style="66" customWidth="1"/>
    <col min="6916" max="6916" width="15" style="66" customWidth="1"/>
    <col min="6917" max="6917" width="10.5546875" style="66" customWidth="1"/>
    <col min="6918" max="7168" width="9.109375" style="66"/>
    <col min="7169" max="7169" width="25.6640625" style="66" customWidth="1"/>
    <col min="7170" max="7171" width="24.6640625" style="66" customWidth="1"/>
    <col min="7172" max="7172" width="15" style="66" customWidth="1"/>
    <col min="7173" max="7173" width="10.5546875" style="66" customWidth="1"/>
    <col min="7174" max="7424" width="9.109375" style="66"/>
    <col min="7425" max="7425" width="25.6640625" style="66" customWidth="1"/>
    <col min="7426" max="7427" width="24.6640625" style="66" customWidth="1"/>
    <col min="7428" max="7428" width="15" style="66" customWidth="1"/>
    <col min="7429" max="7429" width="10.5546875" style="66" customWidth="1"/>
    <col min="7430" max="7680" width="9.109375" style="66"/>
    <col min="7681" max="7681" width="25.6640625" style="66" customWidth="1"/>
    <col min="7682" max="7683" width="24.6640625" style="66" customWidth="1"/>
    <col min="7684" max="7684" width="15" style="66" customWidth="1"/>
    <col min="7685" max="7685" width="10.5546875" style="66" customWidth="1"/>
    <col min="7686" max="7936" width="9.109375" style="66"/>
    <col min="7937" max="7937" width="25.6640625" style="66" customWidth="1"/>
    <col min="7938" max="7939" width="24.6640625" style="66" customWidth="1"/>
    <col min="7940" max="7940" width="15" style="66" customWidth="1"/>
    <col min="7941" max="7941" width="10.5546875" style="66" customWidth="1"/>
    <col min="7942" max="8192" width="9.109375" style="66"/>
    <col min="8193" max="8193" width="25.6640625" style="66" customWidth="1"/>
    <col min="8194" max="8195" width="24.6640625" style="66" customWidth="1"/>
    <col min="8196" max="8196" width="15" style="66" customWidth="1"/>
    <col min="8197" max="8197" width="10.5546875" style="66" customWidth="1"/>
    <col min="8198" max="8448" width="9.109375" style="66"/>
    <col min="8449" max="8449" width="25.6640625" style="66" customWidth="1"/>
    <col min="8450" max="8451" width="24.6640625" style="66" customWidth="1"/>
    <col min="8452" max="8452" width="15" style="66" customWidth="1"/>
    <col min="8453" max="8453" width="10.5546875" style="66" customWidth="1"/>
    <col min="8454" max="8704" width="9.109375" style="66"/>
    <col min="8705" max="8705" width="25.6640625" style="66" customWidth="1"/>
    <col min="8706" max="8707" width="24.6640625" style="66" customWidth="1"/>
    <col min="8708" max="8708" width="15" style="66" customWidth="1"/>
    <col min="8709" max="8709" width="10.5546875" style="66" customWidth="1"/>
    <col min="8710" max="8960" width="9.109375" style="66"/>
    <col min="8961" max="8961" width="25.6640625" style="66" customWidth="1"/>
    <col min="8962" max="8963" width="24.6640625" style="66" customWidth="1"/>
    <col min="8964" max="8964" width="15" style="66" customWidth="1"/>
    <col min="8965" max="8965" width="10.5546875" style="66" customWidth="1"/>
    <col min="8966" max="9216" width="9.109375" style="66"/>
    <col min="9217" max="9217" width="25.6640625" style="66" customWidth="1"/>
    <col min="9218" max="9219" width="24.6640625" style="66" customWidth="1"/>
    <col min="9220" max="9220" width="15" style="66" customWidth="1"/>
    <col min="9221" max="9221" width="10.5546875" style="66" customWidth="1"/>
    <col min="9222" max="9472" width="9.109375" style="66"/>
    <col min="9473" max="9473" width="25.6640625" style="66" customWidth="1"/>
    <col min="9474" max="9475" width="24.6640625" style="66" customWidth="1"/>
    <col min="9476" max="9476" width="15" style="66" customWidth="1"/>
    <col min="9477" max="9477" width="10.5546875" style="66" customWidth="1"/>
    <col min="9478" max="9728" width="9.109375" style="66"/>
    <col min="9729" max="9729" width="25.6640625" style="66" customWidth="1"/>
    <col min="9730" max="9731" width="24.6640625" style="66" customWidth="1"/>
    <col min="9732" max="9732" width="15" style="66" customWidth="1"/>
    <col min="9733" max="9733" width="10.5546875" style="66" customWidth="1"/>
    <col min="9734" max="9984" width="9.109375" style="66"/>
    <col min="9985" max="9985" width="25.6640625" style="66" customWidth="1"/>
    <col min="9986" max="9987" width="24.6640625" style="66" customWidth="1"/>
    <col min="9988" max="9988" width="15" style="66" customWidth="1"/>
    <col min="9989" max="9989" width="10.5546875" style="66" customWidth="1"/>
    <col min="9990" max="10240" width="9.109375" style="66"/>
    <col min="10241" max="10241" width="25.6640625" style="66" customWidth="1"/>
    <col min="10242" max="10243" width="24.6640625" style="66" customWidth="1"/>
    <col min="10244" max="10244" width="15" style="66" customWidth="1"/>
    <col min="10245" max="10245" width="10.5546875" style="66" customWidth="1"/>
    <col min="10246" max="10496" width="9.109375" style="66"/>
    <col min="10497" max="10497" width="25.6640625" style="66" customWidth="1"/>
    <col min="10498" max="10499" width="24.6640625" style="66" customWidth="1"/>
    <col min="10500" max="10500" width="15" style="66" customWidth="1"/>
    <col min="10501" max="10501" width="10.5546875" style="66" customWidth="1"/>
    <col min="10502" max="10752" width="9.109375" style="66"/>
    <col min="10753" max="10753" width="25.6640625" style="66" customWidth="1"/>
    <col min="10754" max="10755" width="24.6640625" style="66" customWidth="1"/>
    <col min="10756" max="10756" width="15" style="66" customWidth="1"/>
    <col min="10757" max="10757" width="10.5546875" style="66" customWidth="1"/>
    <col min="10758" max="11008" width="9.109375" style="66"/>
    <col min="11009" max="11009" width="25.6640625" style="66" customWidth="1"/>
    <col min="11010" max="11011" width="24.6640625" style="66" customWidth="1"/>
    <col min="11012" max="11012" width="15" style="66" customWidth="1"/>
    <col min="11013" max="11013" width="10.5546875" style="66" customWidth="1"/>
    <col min="11014" max="11264" width="9.109375" style="66"/>
    <col min="11265" max="11265" width="25.6640625" style="66" customWidth="1"/>
    <col min="11266" max="11267" width="24.6640625" style="66" customWidth="1"/>
    <col min="11268" max="11268" width="15" style="66" customWidth="1"/>
    <col min="11269" max="11269" width="10.5546875" style="66" customWidth="1"/>
    <col min="11270" max="11520" width="9.109375" style="66"/>
    <col min="11521" max="11521" width="25.6640625" style="66" customWidth="1"/>
    <col min="11522" max="11523" width="24.6640625" style="66" customWidth="1"/>
    <col min="11524" max="11524" width="15" style="66" customWidth="1"/>
    <col min="11525" max="11525" width="10.5546875" style="66" customWidth="1"/>
    <col min="11526" max="11776" width="9.109375" style="66"/>
    <col min="11777" max="11777" width="25.6640625" style="66" customWidth="1"/>
    <col min="11778" max="11779" width="24.6640625" style="66" customWidth="1"/>
    <col min="11780" max="11780" width="15" style="66" customWidth="1"/>
    <col min="11781" max="11781" width="10.5546875" style="66" customWidth="1"/>
    <col min="11782" max="12032" width="9.109375" style="66"/>
    <col min="12033" max="12033" width="25.6640625" style="66" customWidth="1"/>
    <col min="12034" max="12035" width="24.6640625" style="66" customWidth="1"/>
    <col min="12036" max="12036" width="15" style="66" customWidth="1"/>
    <col min="12037" max="12037" width="10.5546875" style="66" customWidth="1"/>
    <col min="12038" max="12288" width="9.109375" style="66"/>
    <col min="12289" max="12289" width="25.6640625" style="66" customWidth="1"/>
    <col min="12290" max="12291" width="24.6640625" style="66" customWidth="1"/>
    <col min="12292" max="12292" width="15" style="66" customWidth="1"/>
    <col min="12293" max="12293" width="10.5546875" style="66" customWidth="1"/>
    <col min="12294" max="12544" width="9.109375" style="66"/>
    <col min="12545" max="12545" width="25.6640625" style="66" customWidth="1"/>
    <col min="12546" max="12547" width="24.6640625" style="66" customWidth="1"/>
    <col min="12548" max="12548" width="15" style="66" customWidth="1"/>
    <col min="12549" max="12549" width="10.5546875" style="66" customWidth="1"/>
    <col min="12550" max="12800" width="9.109375" style="66"/>
    <col min="12801" max="12801" width="25.6640625" style="66" customWidth="1"/>
    <col min="12802" max="12803" width="24.6640625" style="66" customWidth="1"/>
    <col min="12804" max="12804" width="15" style="66" customWidth="1"/>
    <col min="12805" max="12805" width="10.5546875" style="66" customWidth="1"/>
    <col min="12806" max="13056" width="9.109375" style="66"/>
    <col min="13057" max="13057" width="25.6640625" style="66" customWidth="1"/>
    <col min="13058" max="13059" width="24.6640625" style="66" customWidth="1"/>
    <col min="13060" max="13060" width="15" style="66" customWidth="1"/>
    <col min="13061" max="13061" width="10.5546875" style="66" customWidth="1"/>
    <col min="13062" max="13312" width="9.109375" style="66"/>
    <col min="13313" max="13313" width="25.6640625" style="66" customWidth="1"/>
    <col min="13314" max="13315" width="24.6640625" style="66" customWidth="1"/>
    <col min="13316" max="13316" width="15" style="66" customWidth="1"/>
    <col min="13317" max="13317" width="10.5546875" style="66" customWidth="1"/>
    <col min="13318" max="13568" width="9.109375" style="66"/>
    <col min="13569" max="13569" width="25.6640625" style="66" customWidth="1"/>
    <col min="13570" max="13571" width="24.6640625" style="66" customWidth="1"/>
    <col min="13572" max="13572" width="15" style="66" customWidth="1"/>
    <col min="13573" max="13573" width="10.5546875" style="66" customWidth="1"/>
    <col min="13574" max="13824" width="9.109375" style="66"/>
    <col min="13825" max="13825" width="25.6640625" style="66" customWidth="1"/>
    <col min="13826" max="13827" width="24.6640625" style="66" customWidth="1"/>
    <col min="13828" max="13828" width="15" style="66" customWidth="1"/>
    <col min="13829" max="13829" width="10.5546875" style="66" customWidth="1"/>
    <col min="13830" max="14080" width="9.109375" style="66"/>
    <col min="14081" max="14081" width="25.6640625" style="66" customWidth="1"/>
    <col min="14082" max="14083" width="24.6640625" style="66" customWidth="1"/>
    <col min="14084" max="14084" width="15" style="66" customWidth="1"/>
    <col min="14085" max="14085" width="10.5546875" style="66" customWidth="1"/>
    <col min="14086" max="14336" width="9.109375" style="66"/>
    <col min="14337" max="14337" width="25.6640625" style="66" customWidth="1"/>
    <col min="14338" max="14339" width="24.6640625" style="66" customWidth="1"/>
    <col min="14340" max="14340" width="15" style="66" customWidth="1"/>
    <col min="14341" max="14341" width="10.5546875" style="66" customWidth="1"/>
    <col min="14342" max="14592" width="9.109375" style="66"/>
    <col min="14593" max="14593" width="25.6640625" style="66" customWidth="1"/>
    <col min="14594" max="14595" width="24.6640625" style="66" customWidth="1"/>
    <col min="14596" max="14596" width="15" style="66" customWidth="1"/>
    <col min="14597" max="14597" width="10.5546875" style="66" customWidth="1"/>
    <col min="14598" max="14848" width="9.109375" style="66"/>
    <col min="14849" max="14849" width="25.6640625" style="66" customWidth="1"/>
    <col min="14850" max="14851" width="24.6640625" style="66" customWidth="1"/>
    <col min="14852" max="14852" width="15" style="66" customWidth="1"/>
    <col min="14853" max="14853" width="10.5546875" style="66" customWidth="1"/>
    <col min="14854" max="15104" width="9.109375" style="66"/>
    <col min="15105" max="15105" width="25.6640625" style="66" customWidth="1"/>
    <col min="15106" max="15107" width="24.6640625" style="66" customWidth="1"/>
    <col min="15108" max="15108" width="15" style="66" customWidth="1"/>
    <col min="15109" max="15109" width="10.5546875" style="66" customWidth="1"/>
    <col min="15110" max="15360" width="9.109375" style="66"/>
    <col min="15361" max="15361" width="25.6640625" style="66" customWidth="1"/>
    <col min="15362" max="15363" width="24.6640625" style="66" customWidth="1"/>
    <col min="15364" max="15364" width="15" style="66" customWidth="1"/>
    <col min="15365" max="15365" width="10.5546875" style="66" customWidth="1"/>
    <col min="15366" max="15616" width="9.109375" style="66"/>
    <col min="15617" max="15617" width="25.6640625" style="66" customWidth="1"/>
    <col min="15618" max="15619" width="24.6640625" style="66" customWidth="1"/>
    <col min="15620" max="15620" width="15" style="66" customWidth="1"/>
    <col min="15621" max="15621" width="10.5546875" style="66" customWidth="1"/>
    <col min="15622" max="15872" width="9.109375" style="66"/>
    <col min="15873" max="15873" width="25.6640625" style="66" customWidth="1"/>
    <col min="15874" max="15875" width="24.6640625" style="66" customWidth="1"/>
    <col min="15876" max="15876" width="15" style="66" customWidth="1"/>
    <col min="15877" max="15877" width="10.5546875" style="66" customWidth="1"/>
    <col min="15878" max="16128" width="9.109375" style="66"/>
    <col min="16129" max="16129" width="25.6640625" style="66" customWidth="1"/>
    <col min="16130" max="16131" width="24.6640625" style="66" customWidth="1"/>
    <col min="16132" max="16132" width="15" style="66" customWidth="1"/>
    <col min="16133" max="16133" width="10.5546875" style="66" customWidth="1"/>
    <col min="16134" max="16384" width="9.109375" style="66"/>
  </cols>
  <sheetData>
    <row r="1" spans="1:5" ht="33.75" customHeight="1">
      <c r="A1" s="553" t="s">
        <v>230</v>
      </c>
      <c r="B1" s="554"/>
      <c r="C1" s="554"/>
      <c r="D1" s="554"/>
      <c r="E1" s="554"/>
    </row>
    <row r="2" spans="1:5" ht="22.5" customHeight="1" thickBot="1"/>
    <row r="3" spans="1:5" ht="29.25" customHeight="1" thickBot="1">
      <c r="A3" s="67" t="s">
        <v>231</v>
      </c>
      <c r="B3" s="68" t="s">
        <v>232</v>
      </c>
      <c r="C3" s="68"/>
      <c r="D3" s="68"/>
      <c r="E3" s="69"/>
    </row>
    <row r="4" spans="1:5" ht="22.5" customHeight="1"/>
    <row r="5" spans="1:5" ht="22.5" customHeight="1">
      <c r="A5" s="66" t="s">
        <v>233</v>
      </c>
    </row>
    <row r="6" spans="1:5" ht="22.5" customHeight="1">
      <c r="A6" s="70" t="s">
        <v>234</v>
      </c>
    </row>
    <row r="7" spans="1:5" ht="22.5" customHeight="1">
      <c r="A7" s="70" t="s">
        <v>235</v>
      </c>
    </row>
    <row r="8" spans="1:5" ht="22.5" customHeight="1">
      <c r="A8" s="66" t="s">
        <v>236</v>
      </c>
    </row>
    <row r="9" spans="1:5" ht="22.5" customHeight="1" thickBot="1">
      <c r="A9" s="66" t="s">
        <v>237</v>
      </c>
    </row>
    <row r="10" spans="1:5" ht="22.5" customHeight="1">
      <c r="A10" s="71" t="s">
        <v>238</v>
      </c>
      <c r="B10" s="555" t="s">
        <v>239</v>
      </c>
      <c r="C10" s="556"/>
      <c r="D10" s="557" t="s">
        <v>240</v>
      </c>
      <c r="E10" s="558"/>
    </row>
    <row r="11" spans="1:5" ht="22.5" customHeight="1">
      <c r="A11" s="72" t="s">
        <v>241</v>
      </c>
      <c r="B11" s="73" t="s">
        <v>242</v>
      </c>
      <c r="C11" s="74" t="s">
        <v>243</v>
      </c>
      <c r="D11" s="75"/>
      <c r="E11" s="76"/>
    </row>
    <row r="12" spans="1:5" ht="22.5" customHeight="1">
      <c r="A12" s="72" t="s">
        <v>244</v>
      </c>
      <c r="B12" s="73" t="s">
        <v>242</v>
      </c>
      <c r="C12" s="74" t="s">
        <v>245</v>
      </c>
      <c r="D12" s="75"/>
      <c r="E12" s="76"/>
    </row>
    <row r="13" spans="1:5" ht="22.5" customHeight="1">
      <c r="A13" s="72" t="s">
        <v>246</v>
      </c>
      <c r="B13" s="73" t="s">
        <v>247</v>
      </c>
      <c r="C13" s="74" t="s">
        <v>248</v>
      </c>
      <c r="D13" s="75"/>
      <c r="E13" s="76"/>
    </row>
    <row r="14" spans="1:5" ht="22.5" customHeight="1">
      <c r="A14" s="72" t="s">
        <v>249</v>
      </c>
      <c r="B14" s="73" t="s">
        <v>242</v>
      </c>
      <c r="C14" s="74" t="s">
        <v>250</v>
      </c>
      <c r="D14" s="75"/>
      <c r="E14" s="76"/>
    </row>
    <row r="15" spans="1:5" ht="22.5" customHeight="1" thickBot="1">
      <c r="A15" s="77" t="s">
        <v>251</v>
      </c>
      <c r="B15" s="78" t="s">
        <v>252</v>
      </c>
      <c r="C15" s="79" t="s">
        <v>253</v>
      </c>
      <c r="D15" s="75"/>
      <c r="E15" s="76"/>
    </row>
    <row r="16" spans="1:5" ht="22.5" customHeight="1" thickBot="1">
      <c r="D16" s="80" t="s">
        <v>254</v>
      </c>
      <c r="E16" s="81" t="s">
        <v>10</v>
      </c>
    </row>
    <row r="17" spans="1:6" ht="15" customHeight="1"/>
    <row r="18" spans="1:6" ht="22.5" customHeight="1" thickBot="1">
      <c r="A18" s="66" t="s">
        <v>255</v>
      </c>
    </row>
    <row r="19" spans="1:6" ht="22.5" customHeight="1">
      <c r="A19" s="71" t="s">
        <v>256</v>
      </c>
      <c r="B19" s="555" t="s">
        <v>257</v>
      </c>
      <c r="C19" s="559"/>
      <c r="D19" s="560"/>
      <c r="E19" s="82" t="s">
        <v>258</v>
      </c>
    </row>
    <row r="20" spans="1:6" ht="22.5" customHeight="1">
      <c r="A20" s="83" t="s">
        <v>259</v>
      </c>
      <c r="B20" s="84" t="s">
        <v>260</v>
      </c>
      <c r="C20" s="84"/>
      <c r="D20" s="84"/>
      <c r="E20" s="85"/>
    </row>
    <row r="21" spans="1:6" ht="22.5" customHeight="1">
      <c r="A21" s="86" t="s">
        <v>261</v>
      </c>
      <c r="B21" s="561" t="s">
        <v>262</v>
      </c>
      <c r="C21" s="561"/>
      <c r="D21" s="561"/>
      <c r="E21" s="87"/>
    </row>
    <row r="22" spans="1:6" ht="22.5" customHeight="1" thickBot="1">
      <c r="A22" s="88" t="s">
        <v>263</v>
      </c>
      <c r="B22" s="562" t="s">
        <v>264</v>
      </c>
      <c r="C22" s="562"/>
      <c r="D22" s="562"/>
      <c r="E22" s="89"/>
    </row>
    <row r="23" spans="1:6" ht="22.5" customHeight="1"/>
    <row r="24" spans="1:6" ht="22.5" customHeight="1">
      <c r="A24" s="70" t="s">
        <v>265</v>
      </c>
    </row>
    <row r="25" spans="1:6" ht="22.5" customHeight="1">
      <c r="A25" s="70"/>
      <c r="B25" s="66" t="s">
        <v>266</v>
      </c>
    </row>
    <row r="26" spans="1:6" ht="22.5" customHeight="1">
      <c r="B26" s="66" t="s">
        <v>267</v>
      </c>
      <c r="F26" s="90"/>
    </row>
    <row r="27" spans="1:6" ht="22.5" customHeight="1">
      <c r="B27" s="66" t="s">
        <v>268</v>
      </c>
      <c r="F27" s="90"/>
    </row>
    <row r="28" spans="1:6" ht="22.5" customHeight="1">
      <c r="C28" s="66" t="s">
        <v>269</v>
      </c>
    </row>
    <row r="29" spans="1:6" ht="4.5" customHeight="1"/>
    <row r="30" spans="1:6" ht="22.5" customHeight="1">
      <c r="A30" s="91" t="s">
        <v>449</v>
      </c>
    </row>
    <row r="31" spans="1:6" ht="21.75" customHeight="1">
      <c r="A31" s="91" t="s">
        <v>270</v>
      </c>
    </row>
    <row r="32" spans="1:6" ht="6" customHeight="1">
      <c r="A32" s="91"/>
    </row>
    <row r="33" spans="1:5" ht="30.75" customHeight="1">
      <c r="A33" s="66" t="s">
        <v>271</v>
      </c>
      <c r="B33" s="66" t="s">
        <v>272</v>
      </c>
      <c r="C33" s="550" t="s">
        <v>273</v>
      </c>
      <c r="D33" s="551"/>
      <c r="E33" s="92"/>
    </row>
    <row r="34" spans="1:5" ht="30.75" customHeight="1">
      <c r="C34" s="550" t="s">
        <v>274</v>
      </c>
      <c r="D34" s="551"/>
      <c r="E34" s="93" t="s">
        <v>275</v>
      </c>
    </row>
    <row r="35" spans="1:5" ht="30.75" customHeight="1">
      <c r="A35" s="66" t="s">
        <v>276</v>
      </c>
      <c r="B35" s="66" t="s">
        <v>272</v>
      </c>
      <c r="C35" s="552" t="s">
        <v>277</v>
      </c>
      <c r="D35" s="552"/>
      <c r="E35" s="93" t="s">
        <v>275</v>
      </c>
    </row>
    <row r="36" spans="1:5" ht="22.5" customHeight="1">
      <c r="A36" s="267">
        <v>44246</v>
      </c>
      <c r="B36" s="66" t="s">
        <v>450</v>
      </c>
    </row>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lpstr>放射線診断科ポイント!Print_Area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cp:lastPrinted>2017-04-28T02:34:42Z</cp:lastPrinted>
  <dcterms:created xsi:type="dcterms:W3CDTF">2017-04-28T02:04:27Z</dcterms:created>
  <dcterms:modified xsi:type="dcterms:W3CDTF">2024-12-24T07:27:08Z</dcterms:modified>
</cp:coreProperties>
</file>